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8135" windowHeight="11535" activeTab="0"/>
  </bookViews>
  <sheets>
    <sheet name="ÕIGE" sheetId="1" r:id="rId1"/>
  </sheets>
  <definedNames>
    <definedName name="_xlnm.Print_Titles" localSheetId="0">'ÕIGE'!$2:$3</definedName>
  </definedNames>
  <calcPr fullCalcOnLoad="1"/>
</workbook>
</file>

<file path=xl/sharedStrings.xml><?xml version="1.0" encoding="utf-8"?>
<sst xmlns="http://schemas.openxmlformats.org/spreadsheetml/2006/main" count="206" uniqueCount="198">
  <si>
    <t>Aruküla tee</t>
  </si>
  <si>
    <t>Ihaste tee</t>
  </si>
  <si>
    <t>Kalda tee</t>
  </si>
  <si>
    <t>Ropka tee</t>
  </si>
  <si>
    <t>Sõpruse sillalt mahasõit</t>
  </si>
  <si>
    <t>Sõpruse silla pealesõit</t>
  </si>
  <si>
    <t>(Fortuuna-Vahi)</t>
  </si>
  <si>
    <t>(Vabaduse pst-Aardla)</t>
  </si>
  <si>
    <t>(Võru-Turu)</t>
  </si>
  <si>
    <t>(Sõpruse pst.-Ringtee)</t>
  </si>
  <si>
    <t>(Riia - Sõpruse pst.)</t>
  </si>
  <si>
    <t>(Riia-Sadama raudtee)</t>
  </si>
  <si>
    <t>(Ringtee - linna piir)</t>
  </si>
  <si>
    <t>(Narva mnt- Nurme t)</t>
  </si>
  <si>
    <t>(Sadama raudtee - Aardla)</t>
  </si>
  <si>
    <t>(Tähe t- Raudtee t)</t>
  </si>
  <si>
    <t>(Raudtee t - Riia t)</t>
  </si>
  <si>
    <t>(Põllu-Kvissentali tee)</t>
  </si>
  <si>
    <t xml:space="preserve"> (Jakobi t- Näituse t)</t>
  </si>
  <si>
    <t>(Tuglase-Ilmatsalu)</t>
  </si>
  <si>
    <t>(Riia-Võru)</t>
  </si>
  <si>
    <t>(Narva mnt-Pärna)</t>
  </si>
  <si>
    <t>(Kalda tee-Metshaldja)</t>
  </si>
  <si>
    <t>(Puiestee t- Nõlvaku t)</t>
  </si>
  <si>
    <t>(Sõpruse pst-Mõisavahe)</t>
  </si>
  <si>
    <t>(Riia t- Sõbra t)</t>
  </si>
  <si>
    <t>(Taara pst.-Võru)</t>
  </si>
  <si>
    <t>(Kalda tee-Jaama)</t>
  </si>
  <si>
    <t>(Laulupeo-linna piir)</t>
  </si>
  <si>
    <t>(Tähtvere-Emajõe)</t>
  </si>
  <si>
    <t>(Riia-Ilmatsalu)</t>
  </si>
  <si>
    <t>(Kalda tee-Nõlvaku)</t>
  </si>
  <si>
    <t>(Kalda tee-Pallase pst.)</t>
  </si>
  <si>
    <t>(Kuperjanovi-Riia)</t>
  </si>
  <si>
    <t>(Sõpruse pst- Roosi t</t>
  </si>
  <si>
    <t>(Põllu-Jaama)</t>
  </si>
  <si>
    <t>(Narva mnt-Puiestee)</t>
  </si>
  <si>
    <t>(Sõpruse pst- Sõbra t)</t>
  </si>
  <si>
    <t xml:space="preserve"> (Riia t- Betooni t)</t>
  </si>
  <si>
    <t>(Staadioni-Ranna tee)</t>
  </si>
  <si>
    <t>(Riia-Aardla)</t>
  </si>
  <si>
    <t>(Narva mnt - Sauna t)</t>
  </si>
  <si>
    <t>(Võru t- Tähe t)</t>
  </si>
  <si>
    <t>(Riia - Aardla)</t>
  </si>
  <si>
    <t>(Võru t- Turu t)</t>
  </si>
  <si>
    <t>(Lai t- Riia)</t>
  </si>
  <si>
    <t>( Riia t- F. Tuglase)</t>
  </si>
  <si>
    <t>(Narva mnt-Ujula)</t>
  </si>
  <si>
    <t>(Lunini-linna piir)</t>
  </si>
  <si>
    <t>(Tähe-Riia)</t>
  </si>
  <si>
    <t>(Sõpruse pst-Turu)</t>
  </si>
  <si>
    <t>(Turu-Sõpruse pst)</t>
  </si>
  <si>
    <t>(Ülikooli t- Lai t)</t>
  </si>
  <si>
    <t>( Tähe t- Turu t)</t>
  </si>
  <si>
    <t>(Aardla-Turu)</t>
  </si>
  <si>
    <t>(Heki-Ringtee)</t>
  </si>
  <si>
    <t>PÕHITÄNAVAD</t>
  </si>
  <si>
    <t>JAOTUSTÄNAVAD</t>
  </si>
  <si>
    <t>KOKKU</t>
  </si>
  <si>
    <t>Tänava nimi</t>
  </si>
  <si>
    <t>Lõik</t>
  </si>
  <si>
    <t>Nimi</t>
  </si>
  <si>
    <t>Pikkus</t>
  </si>
  <si>
    <t>(Jakobi-Vabaduse pst.)</t>
  </si>
  <si>
    <t>(Kalevi - Jaama)</t>
  </si>
  <si>
    <t>(Jaama-Mõisavahe)</t>
  </si>
  <si>
    <t>(Pepleri-Kuperjanovi 38)</t>
  </si>
  <si>
    <t>Märkus</t>
  </si>
  <si>
    <t>(Baeri - Vaksali t)</t>
  </si>
  <si>
    <t>(Vaksali- Ilmatsalu)</t>
  </si>
  <si>
    <t>( Narva mnt - Sauna t)</t>
  </si>
  <si>
    <t>(Kreuzwaldi -Vaksali)</t>
  </si>
  <si>
    <t>(Lai t-Kreutzwaldi t)</t>
  </si>
  <si>
    <t>Radu</t>
  </si>
  <si>
    <t>(Näituse-Betooni)</t>
  </si>
  <si>
    <t xml:space="preserve">Ringtee </t>
  </si>
  <si>
    <t>Fortuuna tn - Ujula tn</t>
  </si>
  <si>
    <t>Ujula tn - Puiestee tn</t>
  </si>
  <si>
    <t>Võru tn - Tähe tn</t>
  </si>
  <si>
    <t>Tähe tn - Turu tn</t>
  </si>
  <si>
    <t>Sõpruse pst - Ringtee</t>
  </si>
  <si>
    <t>Riia tn - Sõpruse pst</t>
  </si>
  <si>
    <t>Narva mnt - Nurme tn</t>
  </si>
  <si>
    <t>Riia tn - Sadama rdt</t>
  </si>
  <si>
    <t>Ringtee - Linna piir</t>
  </si>
  <si>
    <t>Sadama rdt - Aardla tn</t>
  </si>
  <si>
    <t>Heki tn - Ringtee</t>
  </si>
  <si>
    <t>Tähe tn - Raudtee tn</t>
  </si>
  <si>
    <t>Raudtee tn - Riia tn</t>
  </si>
  <si>
    <t>Põllu tn - Kvissentali tee</t>
  </si>
  <si>
    <t>Jakobi tn - Näituse tn</t>
  </si>
  <si>
    <t>Tuglase tn - Ilmatsalu tn</t>
  </si>
  <si>
    <t>Riia tn - Võru tn</t>
  </si>
  <si>
    <t>Narva mnt - Pärna tn</t>
  </si>
  <si>
    <t>Kalda tee - Metsahaldja tn</t>
  </si>
  <si>
    <t>Näituse tn - Betooni tn</t>
  </si>
  <si>
    <t>Puiestee tn - Rõõmu tn</t>
  </si>
  <si>
    <t>Rõõmu tn - Nõlvaku tn</t>
  </si>
  <si>
    <t>Lai tn - Kreutzwaldi tn</t>
  </si>
  <si>
    <t>Ülikooli tn - Lai tn</t>
  </si>
  <si>
    <t>Sõpruse pst - Kaunase pst</t>
  </si>
  <si>
    <t>Kaunase pst - Mõisavahe tn</t>
  </si>
  <si>
    <t>Riia tn - Pargi tn</t>
  </si>
  <si>
    <t>Õnne tn - Pargi tn</t>
  </si>
  <si>
    <t>Õnne tn - Sõbra tn</t>
  </si>
  <si>
    <t>Näituse tn - Kuperjanovi tn</t>
  </si>
  <si>
    <t>Kuperjanovi tn - Riia tn</t>
  </si>
  <si>
    <t>Võru tn - Riia tn</t>
  </si>
  <si>
    <t>Kalda tee - Jaama tn</t>
  </si>
  <si>
    <t>Laulupeo tn - linna piir</t>
  </si>
  <si>
    <t>Vallikraavi tn - Kastani tn</t>
  </si>
  <si>
    <t>Jakobi tn - Vabaduse pst</t>
  </si>
  <si>
    <t>Kalda tee - Pallase pst</t>
  </si>
  <si>
    <t>Riia tn - Ilmatsalu tn</t>
  </si>
  <si>
    <t>Kalda tn - Anne_jlk tee</t>
  </si>
  <si>
    <t>Anne_jlk tee - Nõlvaku tn</t>
  </si>
  <si>
    <t>K.baeri tn - Vaksali tn</t>
  </si>
  <si>
    <t>Jaama tn - Mõisavahe tn</t>
  </si>
  <si>
    <t>Sõpruse pst - Paju tn</t>
  </si>
  <si>
    <t>Paju tn - Roosi tn</t>
  </si>
  <si>
    <t>Põllu tn - Narva mnt</t>
  </si>
  <si>
    <t>Narva mnt - Raatuse tn</t>
  </si>
  <si>
    <t>Raatuse tn - Jaama tn</t>
  </si>
  <si>
    <t>Narva mnt - Puiestee tn</t>
  </si>
  <si>
    <t>Sõpruse pst - Sõbra tn</t>
  </si>
  <si>
    <t>Riia tn - Betooni tn</t>
  </si>
  <si>
    <t>Aardla tn - Turu tn</t>
  </si>
  <si>
    <t>Riia tn - Aardla tn</t>
  </si>
  <si>
    <t>Võru tn - Kesk tn</t>
  </si>
  <si>
    <t>Kesk tn - Turu tn</t>
  </si>
  <si>
    <t>Kalevi tn - Raua tn</t>
  </si>
  <si>
    <t xml:space="preserve">Raua tn - Kalda tn </t>
  </si>
  <si>
    <t>Kalda tn - Jaama tn</t>
  </si>
  <si>
    <t>Vaksali tn - Kreutzwaldi tn</t>
  </si>
  <si>
    <t>Riia tn - Õnne tn</t>
  </si>
  <si>
    <t>Õnne tn - Aardla tn</t>
  </si>
  <si>
    <t>Lai tn - Raeplats</t>
  </si>
  <si>
    <t>Raeplats - Riia tn</t>
  </si>
  <si>
    <t>Lunini tn - linna piir</t>
  </si>
  <si>
    <t>Tähe tn - Riia tn</t>
  </si>
  <si>
    <t>Tee nr</t>
  </si>
  <si>
    <t>Tee I.D.</t>
  </si>
  <si>
    <t>Pikkus, m</t>
  </si>
  <si>
    <t>IRI, m</t>
  </si>
  <si>
    <t>Roobas, m</t>
  </si>
  <si>
    <t>FWD, punkti</t>
  </si>
  <si>
    <t>Suund (algus-lõpp)</t>
  </si>
  <si>
    <t>Teeosa</t>
  </si>
  <si>
    <t>Narva mnt</t>
  </si>
  <si>
    <t>Riia tn</t>
  </si>
  <si>
    <t>Turu tn</t>
  </si>
  <si>
    <t>Vahi tn</t>
  </si>
  <si>
    <t>Võru tn</t>
  </si>
  <si>
    <t>Aardla tn</t>
  </si>
  <si>
    <t>Baeri tn</t>
  </si>
  <si>
    <t>Betooni tn</t>
  </si>
  <si>
    <t>Filosoofi tn</t>
  </si>
  <si>
    <t>Fortuuna tn</t>
  </si>
  <si>
    <t>Ilmatsalu tn</t>
  </si>
  <si>
    <t>Jaama tn</t>
  </si>
  <si>
    <t>Jakobi tn</t>
  </si>
  <si>
    <t>Kalevi tn</t>
  </si>
  <si>
    <t>Kastani tn</t>
  </si>
  <si>
    <t>Kaunase pst</t>
  </si>
  <si>
    <t>Kreutzwaldi tn</t>
  </si>
  <si>
    <t>Kroonuaia tn</t>
  </si>
  <si>
    <t>Kuperjanovi tn</t>
  </si>
  <si>
    <t>Lai tn</t>
  </si>
  <si>
    <t>Lammi tn</t>
  </si>
  <si>
    <t>Lunini tn</t>
  </si>
  <si>
    <t>Mõisavahe tn</t>
  </si>
  <si>
    <t>Näituse tn</t>
  </si>
  <si>
    <t>Nõlvaku tn</t>
  </si>
  <si>
    <t>Pepleri tn</t>
  </si>
  <si>
    <t>Pikk tn</t>
  </si>
  <si>
    <t>Puiestee tn</t>
  </si>
  <si>
    <t>Raatuse tn</t>
  </si>
  <si>
    <t>Raua tn</t>
  </si>
  <si>
    <t>Ravila tn</t>
  </si>
  <si>
    <t>Sauna tn</t>
  </si>
  <si>
    <t>Soinaste tn</t>
  </si>
  <si>
    <t>Staadioni tn</t>
  </si>
  <si>
    <t>Sõbra tn</t>
  </si>
  <si>
    <t>Sõpruse pst</t>
  </si>
  <si>
    <t>Teguri tn</t>
  </si>
  <si>
    <t>Tuglase tn</t>
  </si>
  <si>
    <t>Tähe tn</t>
  </si>
  <si>
    <t>Ujula tn</t>
  </si>
  <si>
    <t>Vaba tn</t>
  </si>
  <si>
    <t>Vabaduse pst</t>
  </si>
  <si>
    <t>Vaksali tn</t>
  </si>
  <si>
    <t>Vene tn</t>
  </si>
  <si>
    <t>Viljandi mnt</t>
  </si>
  <si>
    <t>Väike-Tähe tn</t>
  </si>
  <si>
    <t>km</t>
  </si>
  <si>
    <t>-</t>
  </si>
  <si>
    <t>need tänavad mõõdetakse kogu pikkuses, lõigu kirjelduses ei pruugi olla algus ja lõpp õige, samas tänava pikkus on õige</t>
  </si>
  <si>
    <t>x - x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</si>
</sst>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d/mm/yy"/>
    <numFmt numFmtId="166" formatCode="dd/mm/yy"/>
    <numFmt numFmtId="167" formatCode="0.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1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selection activeCell="L6" sqref="L6"/>
    </sheetView>
  </sheetViews>
  <sheetFormatPr defaultColWidth="9.140625" defaultRowHeight="12.75"/>
  <cols>
    <col min="1" max="2" width="5.28125" style="56" customWidth="1"/>
    <col min="3" max="3" width="21.140625" style="3" bestFit="1" customWidth="1"/>
    <col min="4" max="5" width="7.421875" style="2" customWidth="1"/>
    <col min="6" max="6" width="5.7109375" style="4" bestFit="1" customWidth="1"/>
    <col min="7" max="7" width="23.57421875" style="3" bestFit="1" customWidth="1"/>
    <col min="8" max="8" width="7.57421875" style="4" bestFit="1" customWidth="1"/>
    <col min="9" max="9" width="7.28125" style="4" customWidth="1"/>
    <col min="10" max="10" width="6.00390625" style="3" bestFit="1" customWidth="1"/>
    <col min="11" max="11" width="8.140625" style="3" customWidth="1"/>
    <col min="12" max="12" width="6.57421875" style="3" customWidth="1"/>
    <col min="13" max="13" width="7.421875" style="4" bestFit="1" customWidth="1"/>
    <col min="14" max="14" width="23.140625" style="3" bestFit="1" customWidth="1"/>
    <col min="15" max="16" width="7.00390625" style="4" bestFit="1" customWidth="1"/>
    <col min="17" max="17" width="5.00390625" style="4" bestFit="1" customWidth="1"/>
    <col min="18" max="16384" width="9.140625" style="4" customWidth="1"/>
  </cols>
  <sheetData>
    <row r="1" spans="1:9" ht="12.75" thickBot="1">
      <c r="A1" s="1" t="s">
        <v>56</v>
      </c>
      <c r="B1" s="1"/>
      <c r="C1" s="1"/>
      <c r="F1" s="2"/>
      <c r="H1" s="2"/>
      <c r="I1" s="2"/>
    </row>
    <row r="2" spans="1:14" ht="12.75" thickBot="1">
      <c r="A2" s="5" t="s">
        <v>141</v>
      </c>
      <c r="B2" s="5" t="s">
        <v>140</v>
      </c>
      <c r="C2" s="5" t="s">
        <v>59</v>
      </c>
      <c r="D2" s="5" t="s">
        <v>142</v>
      </c>
      <c r="E2" s="5" t="s">
        <v>147</v>
      </c>
      <c r="F2" s="6"/>
      <c r="G2" s="7" t="s">
        <v>60</v>
      </c>
      <c r="H2" s="8"/>
      <c r="I2" s="9" t="s">
        <v>142</v>
      </c>
      <c r="J2" s="5" t="s">
        <v>143</v>
      </c>
      <c r="K2" s="5" t="s">
        <v>144</v>
      </c>
      <c r="L2" s="5" t="s">
        <v>145</v>
      </c>
      <c r="M2" s="5" t="s">
        <v>67</v>
      </c>
      <c r="N2" s="5" t="s">
        <v>146</v>
      </c>
    </row>
    <row r="3" spans="1:14" ht="12.75" thickBot="1">
      <c r="A3" s="10"/>
      <c r="B3" s="10"/>
      <c r="C3" s="10"/>
      <c r="D3" s="10"/>
      <c r="E3" s="10"/>
      <c r="F3" s="11" t="s">
        <v>73</v>
      </c>
      <c r="G3" s="12" t="s">
        <v>61</v>
      </c>
      <c r="H3" s="13" t="s">
        <v>62</v>
      </c>
      <c r="I3" s="14"/>
      <c r="J3" s="10"/>
      <c r="K3" s="10"/>
      <c r="L3" s="10"/>
      <c r="M3" s="10"/>
      <c r="N3" s="10"/>
    </row>
    <row r="4" spans="1:14" ht="12">
      <c r="A4" s="15">
        <v>203</v>
      </c>
      <c r="B4" s="16">
        <v>10</v>
      </c>
      <c r="C4" s="17" t="s">
        <v>148</v>
      </c>
      <c r="D4" s="18">
        <v>1140</v>
      </c>
      <c r="E4" s="19">
        <v>1</v>
      </c>
      <c r="F4" s="19">
        <v>4</v>
      </c>
      <c r="G4" s="20" t="s">
        <v>76</v>
      </c>
      <c r="H4" s="19">
        <v>750</v>
      </c>
      <c r="I4" s="19">
        <f>H4*F4</f>
        <v>3000</v>
      </c>
      <c r="J4" s="19">
        <v>3000</v>
      </c>
      <c r="K4" s="19">
        <v>3000</v>
      </c>
      <c r="L4" s="21">
        <f>2*H4/50</f>
        <v>30</v>
      </c>
      <c r="M4" s="22"/>
      <c r="N4" s="23" t="s">
        <v>6</v>
      </c>
    </row>
    <row r="5" spans="1:14" ht="12">
      <c r="A5" s="24"/>
      <c r="B5" s="25"/>
      <c r="C5" s="20"/>
      <c r="D5" s="19"/>
      <c r="E5" s="19">
        <v>2</v>
      </c>
      <c r="F5" s="19">
        <v>3</v>
      </c>
      <c r="G5" s="20" t="s">
        <v>77</v>
      </c>
      <c r="H5" s="19">
        <v>390</v>
      </c>
      <c r="I5" s="19">
        <f>H5*F5</f>
        <v>1170</v>
      </c>
      <c r="J5" s="19">
        <v>1170</v>
      </c>
      <c r="K5" s="19">
        <v>1170</v>
      </c>
      <c r="L5" s="21">
        <f>2*H5/50</f>
        <v>15.6</v>
      </c>
      <c r="M5" s="22"/>
      <c r="N5" s="26"/>
    </row>
    <row r="6" spans="1:14" ht="12">
      <c r="A6" s="27">
        <v>271</v>
      </c>
      <c r="B6" s="28">
        <v>11</v>
      </c>
      <c r="C6" s="29" t="s">
        <v>149</v>
      </c>
      <c r="D6" s="30">
        <v>4159</v>
      </c>
      <c r="E6" s="30">
        <v>1</v>
      </c>
      <c r="F6" s="30">
        <v>4</v>
      </c>
      <c r="G6" s="29"/>
      <c r="H6" s="30">
        <v>4159</v>
      </c>
      <c r="I6" s="30">
        <f aca="true" t="shared" si="0" ref="I6:I16">H6*F6</f>
        <v>16636</v>
      </c>
      <c r="J6" s="30">
        <v>8318</v>
      </c>
      <c r="K6" s="30">
        <v>8318</v>
      </c>
      <c r="L6" s="31">
        <f aca="true" t="shared" si="1" ref="L6:L16">2*H6/50</f>
        <v>166.36</v>
      </c>
      <c r="M6" s="32"/>
      <c r="N6" s="33" t="s">
        <v>7</v>
      </c>
    </row>
    <row r="7" spans="1:14" ht="12">
      <c r="A7" s="34"/>
      <c r="B7" s="35"/>
      <c r="C7" s="36"/>
      <c r="D7" s="37">
        <v>230</v>
      </c>
      <c r="E7" s="37">
        <v>2</v>
      </c>
      <c r="F7" s="37">
        <v>4</v>
      </c>
      <c r="G7" s="36"/>
      <c r="H7" s="37">
        <v>230</v>
      </c>
      <c r="I7" s="37">
        <f t="shared" si="0"/>
        <v>920</v>
      </c>
      <c r="J7" s="37">
        <v>920</v>
      </c>
      <c r="K7" s="37">
        <v>920</v>
      </c>
      <c r="L7" s="38">
        <f t="shared" si="1"/>
        <v>9.2</v>
      </c>
      <c r="M7" s="39"/>
      <c r="N7" s="40"/>
    </row>
    <row r="8" spans="1:14" ht="12">
      <c r="A8" s="24">
        <v>436</v>
      </c>
      <c r="B8" s="25">
        <v>12</v>
      </c>
      <c r="C8" s="20" t="s">
        <v>75</v>
      </c>
      <c r="D8" s="19">
        <v>1534</v>
      </c>
      <c r="E8" s="19">
        <v>1</v>
      </c>
      <c r="F8" s="19">
        <v>2</v>
      </c>
      <c r="G8" s="20" t="s">
        <v>78</v>
      </c>
      <c r="H8" s="19">
        <v>1002</v>
      </c>
      <c r="I8" s="19">
        <f t="shared" si="0"/>
        <v>2004</v>
      </c>
      <c r="J8" s="19">
        <v>2000</v>
      </c>
      <c r="K8" s="19">
        <v>2000</v>
      </c>
      <c r="L8" s="21">
        <f t="shared" si="1"/>
        <v>40.08</v>
      </c>
      <c r="M8" s="22"/>
      <c r="N8" s="26" t="s">
        <v>8</v>
      </c>
    </row>
    <row r="9" spans="1:14" ht="12">
      <c r="A9" s="24"/>
      <c r="B9" s="25"/>
      <c r="C9" s="20"/>
      <c r="D9" s="19"/>
      <c r="E9" s="19">
        <v>2</v>
      </c>
      <c r="F9" s="19">
        <v>4</v>
      </c>
      <c r="G9" s="20" t="s">
        <v>79</v>
      </c>
      <c r="H9" s="19">
        <v>532</v>
      </c>
      <c r="I9" s="19">
        <f t="shared" si="0"/>
        <v>2128</v>
      </c>
      <c r="J9" s="19">
        <v>2140</v>
      </c>
      <c r="K9" s="19">
        <v>2140</v>
      </c>
      <c r="L9" s="21">
        <f t="shared" si="1"/>
        <v>21.28</v>
      </c>
      <c r="M9" s="22"/>
      <c r="N9" s="26"/>
    </row>
    <row r="10" spans="1:14" ht="12">
      <c r="A10" s="27">
        <v>356</v>
      </c>
      <c r="B10" s="28">
        <v>13</v>
      </c>
      <c r="C10" s="29" t="s">
        <v>150</v>
      </c>
      <c r="D10" s="30">
        <v>4200</v>
      </c>
      <c r="E10" s="30">
        <v>1</v>
      </c>
      <c r="F10" s="30">
        <v>4</v>
      </c>
      <c r="G10" s="29" t="s">
        <v>80</v>
      </c>
      <c r="H10" s="30">
        <v>3110</v>
      </c>
      <c r="I10" s="30">
        <f t="shared" si="0"/>
        <v>12440</v>
      </c>
      <c r="J10" s="30">
        <v>12440</v>
      </c>
      <c r="K10" s="30">
        <v>12440</v>
      </c>
      <c r="L10" s="31">
        <f t="shared" si="1"/>
        <v>124.4</v>
      </c>
      <c r="M10" s="32"/>
      <c r="N10" s="33" t="s">
        <v>9</v>
      </c>
    </row>
    <row r="11" spans="1:14" ht="12">
      <c r="A11" s="34">
        <v>1048</v>
      </c>
      <c r="B11" s="35"/>
      <c r="C11" s="36"/>
      <c r="D11" s="37"/>
      <c r="E11" s="37">
        <v>2</v>
      </c>
      <c r="F11" s="37">
        <v>4</v>
      </c>
      <c r="G11" s="36" t="s">
        <v>81</v>
      </c>
      <c r="H11" s="37">
        <v>1090</v>
      </c>
      <c r="I11" s="37">
        <f t="shared" si="0"/>
        <v>4360</v>
      </c>
      <c r="J11" s="37">
        <v>4360</v>
      </c>
      <c r="K11" s="37">
        <v>4360</v>
      </c>
      <c r="L11" s="38">
        <f t="shared" si="1"/>
        <v>43.6</v>
      </c>
      <c r="M11" s="39"/>
      <c r="N11" s="40" t="s">
        <v>10</v>
      </c>
    </row>
    <row r="12" spans="1:14" ht="12">
      <c r="A12" s="41">
        <v>1056</v>
      </c>
      <c r="B12" s="42">
        <v>14</v>
      </c>
      <c r="C12" s="43" t="s">
        <v>151</v>
      </c>
      <c r="D12" s="44">
        <v>928</v>
      </c>
      <c r="E12" s="44">
        <v>1</v>
      </c>
      <c r="F12" s="44">
        <v>2</v>
      </c>
      <c r="G12" s="43" t="s">
        <v>82</v>
      </c>
      <c r="H12" s="44">
        <v>928</v>
      </c>
      <c r="I12" s="44">
        <f t="shared" si="0"/>
        <v>1856</v>
      </c>
      <c r="J12" s="44">
        <v>1856</v>
      </c>
      <c r="K12" s="44">
        <v>1856</v>
      </c>
      <c r="L12" s="45">
        <f t="shared" si="1"/>
        <v>37.12</v>
      </c>
      <c r="M12" s="46"/>
      <c r="N12" s="47" t="s">
        <v>13</v>
      </c>
    </row>
    <row r="13" spans="1:14" ht="12">
      <c r="A13" s="24">
        <v>408</v>
      </c>
      <c r="B13" s="25">
        <v>15</v>
      </c>
      <c r="C13" s="20" t="s">
        <v>152</v>
      </c>
      <c r="D13" s="19">
        <v>1576</v>
      </c>
      <c r="E13" s="19">
        <v>1</v>
      </c>
      <c r="F13" s="19">
        <v>2</v>
      </c>
      <c r="G13" s="20" t="s">
        <v>83</v>
      </c>
      <c r="H13" s="19">
        <v>1576</v>
      </c>
      <c r="I13" s="19">
        <f t="shared" si="0"/>
        <v>3152</v>
      </c>
      <c r="J13" s="19">
        <v>3152</v>
      </c>
      <c r="K13" s="19">
        <v>3152</v>
      </c>
      <c r="L13" s="21">
        <f t="shared" si="1"/>
        <v>63.04</v>
      </c>
      <c r="M13" s="22"/>
      <c r="N13" s="26" t="s">
        <v>11</v>
      </c>
    </row>
    <row r="14" spans="1:14" ht="12">
      <c r="A14" s="24">
        <v>1054</v>
      </c>
      <c r="B14" s="25"/>
      <c r="C14" s="20"/>
      <c r="D14" s="19">
        <v>330</v>
      </c>
      <c r="E14" s="19">
        <v>2</v>
      </c>
      <c r="F14" s="19">
        <v>2</v>
      </c>
      <c r="G14" s="20" t="s">
        <v>84</v>
      </c>
      <c r="H14" s="19">
        <v>330</v>
      </c>
      <c r="I14" s="19">
        <f t="shared" si="0"/>
        <v>660</v>
      </c>
      <c r="J14" s="19">
        <v>660</v>
      </c>
      <c r="K14" s="19">
        <v>660</v>
      </c>
      <c r="L14" s="21">
        <f t="shared" si="1"/>
        <v>13.2</v>
      </c>
      <c r="M14" s="22"/>
      <c r="N14" s="26" t="s">
        <v>12</v>
      </c>
    </row>
    <row r="15" spans="1:14" ht="12">
      <c r="A15" s="24">
        <v>1021</v>
      </c>
      <c r="B15" s="25"/>
      <c r="C15" s="20"/>
      <c r="D15" s="19">
        <v>551</v>
      </c>
      <c r="E15" s="19">
        <v>3</v>
      </c>
      <c r="F15" s="19">
        <v>2</v>
      </c>
      <c r="G15" s="20" t="s">
        <v>85</v>
      </c>
      <c r="H15" s="19">
        <v>551</v>
      </c>
      <c r="I15" s="19">
        <f t="shared" si="0"/>
        <v>1102</v>
      </c>
      <c r="J15" s="19">
        <v>1102</v>
      </c>
      <c r="K15" s="19">
        <v>1102</v>
      </c>
      <c r="L15" s="21">
        <f t="shared" si="1"/>
        <v>22.04</v>
      </c>
      <c r="M15" s="22"/>
      <c r="N15" s="26" t="s">
        <v>14</v>
      </c>
    </row>
    <row r="16" spans="1:14" ht="12.75" thickBot="1">
      <c r="A16" s="48">
        <v>1021</v>
      </c>
      <c r="B16" s="49"/>
      <c r="C16" s="50"/>
      <c r="D16" s="51">
        <v>354</v>
      </c>
      <c r="E16" s="51">
        <v>4</v>
      </c>
      <c r="F16" s="52">
        <v>2</v>
      </c>
      <c r="G16" s="50" t="s">
        <v>86</v>
      </c>
      <c r="H16" s="51">
        <v>354</v>
      </c>
      <c r="I16" s="51">
        <f t="shared" si="0"/>
        <v>708</v>
      </c>
      <c r="J16" s="51">
        <v>708</v>
      </c>
      <c r="K16" s="51">
        <v>708</v>
      </c>
      <c r="L16" s="53">
        <f t="shared" si="1"/>
        <v>14.16</v>
      </c>
      <c r="M16" s="54"/>
      <c r="N16" s="55" t="s">
        <v>55</v>
      </c>
    </row>
    <row r="17" spans="3:17" ht="12">
      <c r="C17" s="1" t="s">
        <v>58</v>
      </c>
      <c r="D17" s="56">
        <f>SUM(D4:D16)</f>
        <v>15002</v>
      </c>
      <c r="E17" s="56"/>
      <c r="F17" s="1"/>
      <c r="H17" s="56" t="s">
        <v>58</v>
      </c>
      <c r="I17" s="57">
        <f>(SUM(I4:I16))/1000</f>
        <v>50.136</v>
      </c>
      <c r="J17" s="57">
        <f>(SUM(J4:J16))/1000</f>
        <v>41.826</v>
      </c>
      <c r="K17" s="57">
        <f>(SUM(K4:K16))/1000</f>
        <v>41.826</v>
      </c>
      <c r="L17" s="58">
        <f>SUM(L4:L16)</f>
        <v>600.0799999999999</v>
      </c>
      <c r="M17" s="59" t="s">
        <v>194</v>
      </c>
      <c r="N17" s="1"/>
      <c r="O17" s="60"/>
      <c r="P17" s="60"/>
      <c r="Q17" s="61"/>
    </row>
    <row r="18" spans="1:9" ht="12.75" thickBot="1">
      <c r="A18" s="1" t="s">
        <v>57</v>
      </c>
      <c r="B18" s="1"/>
      <c r="F18" s="2"/>
      <c r="H18" s="2"/>
      <c r="I18" s="2"/>
    </row>
    <row r="19" spans="1:14" ht="12">
      <c r="A19" s="15">
        <v>1</v>
      </c>
      <c r="B19" s="16">
        <v>100</v>
      </c>
      <c r="C19" s="17" t="s">
        <v>153</v>
      </c>
      <c r="D19" s="18">
        <v>3192</v>
      </c>
      <c r="E19" s="18">
        <v>1</v>
      </c>
      <c r="F19" s="18">
        <v>2</v>
      </c>
      <c r="G19" s="17" t="s">
        <v>87</v>
      </c>
      <c r="H19" s="18">
        <v>1349</v>
      </c>
      <c r="I19" s="18">
        <f>H19*F19</f>
        <v>2698</v>
      </c>
      <c r="J19" s="18">
        <f aca="true" t="shared" si="2" ref="J19:K21">I19</f>
        <v>2698</v>
      </c>
      <c r="K19" s="18">
        <f t="shared" si="2"/>
        <v>2698</v>
      </c>
      <c r="L19" s="62">
        <f aca="true" t="shared" si="3" ref="L19:L79">2*H19/50</f>
        <v>53.96</v>
      </c>
      <c r="M19" s="63"/>
      <c r="N19" s="23" t="s">
        <v>15</v>
      </c>
    </row>
    <row r="20" spans="1:14" ht="12">
      <c r="A20" s="24">
        <v>1038</v>
      </c>
      <c r="B20" s="25"/>
      <c r="C20" s="20"/>
      <c r="D20" s="19"/>
      <c r="E20" s="19">
        <v>2</v>
      </c>
      <c r="F20" s="19">
        <v>2</v>
      </c>
      <c r="G20" s="20" t="s">
        <v>88</v>
      </c>
      <c r="H20" s="19">
        <v>1843</v>
      </c>
      <c r="I20" s="19">
        <f aca="true" t="shared" si="4" ref="I20:I83">H20*F20</f>
        <v>3686</v>
      </c>
      <c r="J20" s="19">
        <f t="shared" si="2"/>
        <v>3686</v>
      </c>
      <c r="K20" s="19">
        <f t="shared" si="2"/>
        <v>3686</v>
      </c>
      <c r="L20" s="21">
        <f t="shared" si="3"/>
        <v>73.72</v>
      </c>
      <c r="M20" s="22"/>
      <c r="N20" s="26" t="s">
        <v>16</v>
      </c>
    </row>
    <row r="21" spans="1:14" ht="12">
      <c r="A21" s="41">
        <v>22</v>
      </c>
      <c r="B21" s="42">
        <v>101</v>
      </c>
      <c r="C21" s="43" t="s">
        <v>0</v>
      </c>
      <c r="D21" s="44">
        <v>942</v>
      </c>
      <c r="E21" s="44">
        <v>1</v>
      </c>
      <c r="F21" s="44">
        <v>2</v>
      </c>
      <c r="G21" s="64" t="s">
        <v>89</v>
      </c>
      <c r="H21" s="44">
        <v>942</v>
      </c>
      <c r="I21" s="44">
        <f t="shared" si="4"/>
        <v>1884</v>
      </c>
      <c r="J21" s="44">
        <f t="shared" si="2"/>
        <v>1884</v>
      </c>
      <c r="K21" s="44">
        <f t="shared" si="2"/>
        <v>1884</v>
      </c>
      <c r="L21" s="45">
        <f t="shared" si="3"/>
        <v>37.68</v>
      </c>
      <c r="M21" s="46"/>
      <c r="N21" s="47" t="s">
        <v>17</v>
      </c>
    </row>
    <row r="22" spans="1:14" ht="12">
      <c r="A22" s="24">
        <v>24</v>
      </c>
      <c r="B22" s="25">
        <v>102</v>
      </c>
      <c r="C22" s="20" t="s">
        <v>154</v>
      </c>
      <c r="D22" s="19">
        <v>373</v>
      </c>
      <c r="E22" s="19">
        <v>1</v>
      </c>
      <c r="F22" s="19">
        <v>1</v>
      </c>
      <c r="G22" s="20" t="s">
        <v>90</v>
      </c>
      <c r="H22" s="19">
        <v>373</v>
      </c>
      <c r="I22" s="19">
        <f t="shared" si="4"/>
        <v>373</v>
      </c>
      <c r="J22" s="19">
        <f aca="true" t="shared" si="5" ref="J22:J30">I22</f>
        <v>373</v>
      </c>
      <c r="K22" s="19">
        <v>0</v>
      </c>
      <c r="L22" s="21">
        <f>H22/50</f>
        <v>7.46</v>
      </c>
      <c r="M22" s="22"/>
      <c r="N22" s="26" t="s">
        <v>18</v>
      </c>
    </row>
    <row r="23" spans="1:14" ht="12">
      <c r="A23" s="41">
        <v>26</v>
      </c>
      <c r="B23" s="42">
        <v>103</v>
      </c>
      <c r="C23" s="43" t="s">
        <v>155</v>
      </c>
      <c r="D23" s="44">
        <v>892</v>
      </c>
      <c r="E23" s="44">
        <v>1</v>
      </c>
      <c r="F23" s="44">
        <v>2</v>
      </c>
      <c r="G23" s="64" t="s">
        <v>91</v>
      </c>
      <c r="H23" s="44">
        <v>892</v>
      </c>
      <c r="I23" s="44">
        <f t="shared" si="4"/>
        <v>1784</v>
      </c>
      <c r="J23" s="44">
        <f t="shared" si="5"/>
        <v>1784</v>
      </c>
      <c r="K23" s="44">
        <f>J23</f>
        <v>1784</v>
      </c>
      <c r="L23" s="45">
        <f t="shared" si="3"/>
        <v>35.68</v>
      </c>
      <c r="M23" s="46"/>
      <c r="N23" s="47" t="s">
        <v>19</v>
      </c>
    </row>
    <row r="24" spans="1:14" ht="12">
      <c r="A24" s="24">
        <v>34</v>
      </c>
      <c r="B24" s="25">
        <v>104</v>
      </c>
      <c r="C24" s="20" t="s">
        <v>156</v>
      </c>
      <c r="D24" s="19">
        <v>389</v>
      </c>
      <c r="E24" s="19">
        <v>1</v>
      </c>
      <c r="F24" s="19">
        <v>1</v>
      </c>
      <c r="G24" s="65" t="s">
        <v>92</v>
      </c>
      <c r="H24" s="19">
        <v>389</v>
      </c>
      <c r="I24" s="19">
        <f t="shared" si="4"/>
        <v>389</v>
      </c>
      <c r="J24" s="19">
        <f t="shared" si="5"/>
        <v>389</v>
      </c>
      <c r="K24" s="19">
        <v>0</v>
      </c>
      <c r="L24" s="21">
        <f>H24/50</f>
        <v>7.78</v>
      </c>
      <c r="M24" s="22"/>
      <c r="N24" s="26" t="s">
        <v>20</v>
      </c>
    </row>
    <row r="25" spans="1:14" ht="12">
      <c r="A25" s="41">
        <v>36</v>
      </c>
      <c r="B25" s="42">
        <v>105</v>
      </c>
      <c r="C25" s="43" t="s">
        <v>157</v>
      </c>
      <c r="D25" s="44">
        <v>434</v>
      </c>
      <c r="E25" s="44">
        <v>1</v>
      </c>
      <c r="F25" s="44">
        <v>2</v>
      </c>
      <c r="G25" s="64" t="s">
        <v>93</v>
      </c>
      <c r="H25" s="44">
        <v>434</v>
      </c>
      <c r="I25" s="44">
        <f t="shared" si="4"/>
        <v>868</v>
      </c>
      <c r="J25" s="44">
        <f t="shared" si="5"/>
        <v>868</v>
      </c>
      <c r="K25" s="44">
        <f aca="true" t="shared" si="6" ref="K25:K30">J25</f>
        <v>868</v>
      </c>
      <c r="L25" s="45">
        <f t="shared" si="3"/>
        <v>17.36</v>
      </c>
      <c r="M25" s="46"/>
      <c r="N25" s="47" t="s">
        <v>21</v>
      </c>
    </row>
    <row r="26" spans="1:14" ht="12">
      <c r="A26" s="24">
        <v>51</v>
      </c>
      <c r="B26" s="25">
        <v>106</v>
      </c>
      <c r="C26" s="20" t="s">
        <v>1</v>
      </c>
      <c r="D26" s="19">
        <v>2379</v>
      </c>
      <c r="E26" s="19">
        <v>1</v>
      </c>
      <c r="F26" s="19">
        <v>2</v>
      </c>
      <c r="G26" s="65" t="s">
        <v>94</v>
      </c>
      <c r="H26" s="19">
        <v>2379</v>
      </c>
      <c r="I26" s="19">
        <f t="shared" si="4"/>
        <v>4758</v>
      </c>
      <c r="J26" s="19">
        <f t="shared" si="5"/>
        <v>4758</v>
      </c>
      <c r="K26" s="19">
        <f t="shared" si="6"/>
        <v>4758</v>
      </c>
      <c r="L26" s="21">
        <f t="shared" si="3"/>
        <v>95.16</v>
      </c>
      <c r="M26" s="22"/>
      <c r="N26" s="26" t="s">
        <v>22</v>
      </c>
    </row>
    <row r="27" spans="1:14" ht="12">
      <c r="A27" s="41">
        <v>53</v>
      </c>
      <c r="B27" s="42">
        <v>107</v>
      </c>
      <c r="C27" s="43" t="s">
        <v>158</v>
      </c>
      <c r="D27" s="44">
        <v>1113</v>
      </c>
      <c r="E27" s="44">
        <v>1</v>
      </c>
      <c r="F27" s="44">
        <v>2</v>
      </c>
      <c r="G27" s="64" t="s">
        <v>95</v>
      </c>
      <c r="H27" s="44">
        <v>1113</v>
      </c>
      <c r="I27" s="44">
        <f t="shared" si="4"/>
        <v>2226</v>
      </c>
      <c r="J27" s="44">
        <f t="shared" si="5"/>
        <v>2226</v>
      </c>
      <c r="K27" s="44">
        <f t="shared" si="6"/>
        <v>2226</v>
      </c>
      <c r="L27" s="45">
        <f t="shared" si="3"/>
        <v>44.52</v>
      </c>
      <c r="M27" s="46"/>
      <c r="N27" s="47" t="s">
        <v>74</v>
      </c>
    </row>
    <row r="28" spans="1:14" ht="12">
      <c r="A28" s="24">
        <v>54</v>
      </c>
      <c r="B28" s="25">
        <v>108</v>
      </c>
      <c r="C28" s="20" t="s">
        <v>159</v>
      </c>
      <c r="D28" s="19">
        <v>1803</v>
      </c>
      <c r="E28" s="19">
        <v>1</v>
      </c>
      <c r="F28" s="19">
        <v>2</v>
      </c>
      <c r="G28" s="20" t="s">
        <v>96</v>
      </c>
      <c r="H28" s="19">
        <f>D28-H29</f>
        <v>908</v>
      </c>
      <c r="I28" s="19">
        <f t="shared" si="4"/>
        <v>1816</v>
      </c>
      <c r="J28" s="19">
        <f t="shared" si="5"/>
        <v>1816</v>
      </c>
      <c r="K28" s="19">
        <f t="shared" si="6"/>
        <v>1816</v>
      </c>
      <c r="L28" s="21">
        <f t="shared" si="3"/>
        <v>36.32</v>
      </c>
      <c r="M28" s="22"/>
      <c r="N28" s="26" t="s">
        <v>23</v>
      </c>
    </row>
    <row r="29" spans="1:14" ht="12">
      <c r="A29" s="24"/>
      <c r="B29" s="25"/>
      <c r="C29" s="20"/>
      <c r="D29" s="19"/>
      <c r="E29" s="19">
        <v>2</v>
      </c>
      <c r="F29" s="19">
        <v>4</v>
      </c>
      <c r="G29" s="20" t="s">
        <v>97</v>
      </c>
      <c r="H29" s="19">
        <v>895</v>
      </c>
      <c r="I29" s="19">
        <f t="shared" si="4"/>
        <v>3580</v>
      </c>
      <c r="J29" s="19">
        <f t="shared" si="5"/>
        <v>3580</v>
      </c>
      <c r="K29" s="19">
        <f t="shared" si="6"/>
        <v>3580</v>
      </c>
      <c r="L29" s="21">
        <f t="shared" si="3"/>
        <v>35.8</v>
      </c>
      <c r="M29" s="22"/>
      <c r="N29" s="26"/>
    </row>
    <row r="30" spans="1:14" ht="12">
      <c r="A30" s="27">
        <v>57</v>
      </c>
      <c r="B30" s="28">
        <v>109</v>
      </c>
      <c r="C30" s="29" t="s">
        <v>160</v>
      </c>
      <c r="D30" s="30">
        <v>774</v>
      </c>
      <c r="E30" s="30">
        <v>1</v>
      </c>
      <c r="F30" s="30">
        <v>2</v>
      </c>
      <c r="G30" s="29" t="s">
        <v>98</v>
      </c>
      <c r="H30" s="30">
        <v>460</v>
      </c>
      <c r="I30" s="30">
        <f t="shared" si="4"/>
        <v>920</v>
      </c>
      <c r="J30" s="30">
        <f t="shared" si="5"/>
        <v>920</v>
      </c>
      <c r="K30" s="30">
        <f t="shared" si="6"/>
        <v>920</v>
      </c>
      <c r="L30" s="31">
        <f t="shared" si="3"/>
        <v>18.4</v>
      </c>
      <c r="M30" s="32"/>
      <c r="N30" s="33" t="s">
        <v>72</v>
      </c>
    </row>
    <row r="31" spans="1:14" ht="12">
      <c r="A31" s="34">
        <v>1040</v>
      </c>
      <c r="B31" s="35"/>
      <c r="C31" s="36"/>
      <c r="D31" s="37"/>
      <c r="E31" s="37">
        <v>2</v>
      </c>
      <c r="F31" s="37">
        <v>2</v>
      </c>
      <c r="G31" s="36" t="s">
        <v>99</v>
      </c>
      <c r="H31" s="37">
        <v>314</v>
      </c>
      <c r="I31" s="37">
        <f t="shared" si="4"/>
        <v>628</v>
      </c>
      <c r="J31" s="37">
        <f aca="true" t="shared" si="7" ref="J31:J39">I31</f>
        <v>628</v>
      </c>
      <c r="K31" s="37">
        <v>0</v>
      </c>
      <c r="L31" s="38">
        <f t="shared" si="3"/>
        <v>12.56</v>
      </c>
      <c r="M31" s="39"/>
      <c r="N31" s="40" t="s">
        <v>52</v>
      </c>
    </row>
    <row r="32" spans="1:14" ht="12">
      <c r="A32" s="24"/>
      <c r="B32" s="25">
        <v>110</v>
      </c>
      <c r="C32" s="20" t="s">
        <v>2</v>
      </c>
      <c r="D32" s="19">
        <v>1468</v>
      </c>
      <c r="E32" s="19">
        <v>1</v>
      </c>
      <c r="F32" s="19">
        <v>4</v>
      </c>
      <c r="G32" s="20" t="s">
        <v>100</v>
      </c>
      <c r="H32" s="19">
        <v>1082</v>
      </c>
      <c r="I32" s="19">
        <f t="shared" si="4"/>
        <v>4328</v>
      </c>
      <c r="J32" s="19">
        <f t="shared" si="7"/>
        <v>4328</v>
      </c>
      <c r="K32" s="19">
        <f>J32</f>
        <v>4328</v>
      </c>
      <c r="L32" s="21">
        <f t="shared" si="3"/>
        <v>43.28</v>
      </c>
      <c r="M32" s="22"/>
      <c r="N32" s="26" t="s">
        <v>24</v>
      </c>
    </row>
    <row r="33" spans="1:14" ht="12">
      <c r="A33" s="24"/>
      <c r="B33" s="25"/>
      <c r="C33" s="20"/>
      <c r="D33" s="19"/>
      <c r="E33" s="19">
        <v>2</v>
      </c>
      <c r="F33" s="19">
        <v>2</v>
      </c>
      <c r="G33" s="20" t="s">
        <v>101</v>
      </c>
      <c r="H33" s="19">
        <v>386</v>
      </c>
      <c r="I33" s="19">
        <f t="shared" si="4"/>
        <v>772</v>
      </c>
      <c r="J33" s="19">
        <f t="shared" si="7"/>
        <v>772</v>
      </c>
      <c r="K33" s="19">
        <f>J33</f>
        <v>772</v>
      </c>
      <c r="L33" s="21">
        <f t="shared" si="3"/>
        <v>15.44</v>
      </c>
      <c r="M33" s="22"/>
      <c r="N33" s="26"/>
    </row>
    <row r="34" spans="1:14" ht="12">
      <c r="A34" s="27">
        <v>70</v>
      </c>
      <c r="B34" s="28">
        <v>111</v>
      </c>
      <c r="C34" s="29" t="s">
        <v>161</v>
      </c>
      <c r="D34" s="30">
        <v>1492</v>
      </c>
      <c r="E34" s="30">
        <v>1</v>
      </c>
      <c r="F34" s="30">
        <v>2</v>
      </c>
      <c r="G34" s="29" t="s">
        <v>102</v>
      </c>
      <c r="H34" s="30">
        <v>580</v>
      </c>
      <c r="I34" s="30">
        <f t="shared" si="4"/>
        <v>1160</v>
      </c>
      <c r="J34" s="30">
        <f t="shared" si="7"/>
        <v>1160</v>
      </c>
      <c r="K34" s="30">
        <f>J34</f>
        <v>1160</v>
      </c>
      <c r="L34" s="31">
        <f t="shared" si="3"/>
        <v>23.2</v>
      </c>
      <c r="M34" s="32"/>
      <c r="N34" s="33" t="s">
        <v>25</v>
      </c>
    </row>
    <row r="35" spans="1:14" ht="12">
      <c r="A35" s="24"/>
      <c r="B35" s="25"/>
      <c r="C35" s="20"/>
      <c r="D35" s="19"/>
      <c r="E35" s="19">
        <v>2</v>
      </c>
      <c r="F35" s="19">
        <v>1</v>
      </c>
      <c r="G35" s="20" t="s">
        <v>103</v>
      </c>
      <c r="H35" s="19">
        <v>480</v>
      </c>
      <c r="I35" s="19">
        <f t="shared" si="4"/>
        <v>480</v>
      </c>
      <c r="J35" s="19">
        <f t="shared" si="7"/>
        <v>480</v>
      </c>
      <c r="K35" s="19">
        <v>0</v>
      </c>
      <c r="L35" s="21">
        <f>H35/50</f>
        <v>9.6</v>
      </c>
      <c r="M35" s="22"/>
      <c r="N35" s="26"/>
    </row>
    <row r="36" spans="1:14" ht="12">
      <c r="A36" s="34"/>
      <c r="B36" s="35"/>
      <c r="C36" s="36"/>
      <c r="D36" s="37"/>
      <c r="E36" s="37">
        <v>3</v>
      </c>
      <c r="F36" s="37">
        <v>1</v>
      </c>
      <c r="G36" s="36" t="s">
        <v>104</v>
      </c>
      <c r="H36" s="37">
        <v>415</v>
      </c>
      <c r="I36" s="37">
        <f t="shared" si="4"/>
        <v>415</v>
      </c>
      <c r="J36" s="37">
        <f t="shared" si="7"/>
        <v>415</v>
      </c>
      <c r="K36" s="37">
        <v>0</v>
      </c>
      <c r="L36" s="38">
        <f>H36/50</f>
        <v>8.3</v>
      </c>
      <c r="M36" s="39"/>
      <c r="N36" s="40"/>
    </row>
    <row r="37" spans="1:14" ht="12">
      <c r="A37" s="24">
        <v>80</v>
      </c>
      <c r="B37" s="25">
        <v>112</v>
      </c>
      <c r="C37" s="20" t="s">
        <v>162</v>
      </c>
      <c r="D37" s="19">
        <v>1585</v>
      </c>
      <c r="E37" s="19">
        <v>1</v>
      </c>
      <c r="F37" s="19">
        <v>2</v>
      </c>
      <c r="G37" s="20" t="s">
        <v>105</v>
      </c>
      <c r="H37" s="19">
        <v>320</v>
      </c>
      <c r="I37" s="19">
        <f t="shared" si="4"/>
        <v>640</v>
      </c>
      <c r="J37" s="19">
        <f t="shared" si="7"/>
        <v>640</v>
      </c>
      <c r="K37" s="19">
        <v>640</v>
      </c>
      <c r="L37" s="21">
        <f>2*H37/50</f>
        <v>12.8</v>
      </c>
      <c r="M37" s="22"/>
      <c r="N37" s="26" t="s">
        <v>26</v>
      </c>
    </row>
    <row r="38" spans="1:14" ht="12">
      <c r="A38" s="24"/>
      <c r="B38" s="25"/>
      <c r="C38" s="20"/>
      <c r="D38" s="19"/>
      <c r="E38" s="19">
        <v>2</v>
      </c>
      <c r="F38" s="19">
        <v>1</v>
      </c>
      <c r="G38" s="20" t="s">
        <v>106</v>
      </c>
      <c r="H38" s="19">
        <v>620</v>
      </c>
      <c r="I38" s="19">
        <f t="shared" si="4"/>
        <v>620</v>
      </c>
      <c r="J38" s="19">
        <f t="shared" si="7"/>
        <v>620</v>
      </c>
      <c r="K38" s="19">
        <v>0</v>
      </c>
      <c r="L38" s="21">
        <f>H38/50</f>
        <v>12.4</v>
      </c>
      <c r="M38" s="22"/>
      <c r="N38" s="26"/>
    </row>
    <row r="39" spans="1:14" ht="12">
      <c r="A39" s="24"/>
      <c r="B39" s="25"/>
      <c r="C39" s="20"/>
      <c r="D39" s="19"/>
      <c r="E39" s="19">
        <v>3</v>
      </c>
      <c r="F39" s="19">
        <v>1</v>
      </c>
      <c r="G39" s="20" t="s">
        <v>107</v>
      </c>
      <c r="H39" s="19">
        <v>618</v>
      </c>
      <c r="I39" s="19">
        <f t="shared" si="4"/>
        <v>618</v>
      </c>
      <c r="J39" s="19">
        <f t="shared" si="7"/>
        <v>618</v>
      </c>
      <c r="K39" s="19">
        <v>0</v>
      </c>
      <c r="L39" s="21">
        <f>H39/50</f>
        <v>12.36</v>
      </c>
      <c r="M39" s="22"/>
      <c r="N39" s="26"/>
    </row>
    <row r="40" spans="1:14" ht="12">
      <c r="A40" s="41">
        <v>83</v>
      </c>
      <c r="B40" s="42">
        <v>113</v>
      </c>
      <c r="C40" s="43" t="s">
        <v>163</v>
      </c>
      <c r="D40" s="44">
        <v>1024</v>
      </c>
      <c r="E40" s="44">
        <v>1</v>
      </c>
      <c r="F40" s="44">
        <v>4</v>
      </c>
      <c r="G40" s="64" t="s">
        <v>108</v>
      </c>
      <c r="H40" s="44">
        <v>1024</v>
      </c>
      <c r="I40" s="44">
        <f t="shared" si="4"/>
        <v>4096</v>
      </c>
      <c r="J40" s="44">
        <f aca="true" t="shared" si="8" ref="J40:J49">I40</f>
        <v>4096</v>
      </c>
      <c r="K40" s="44">
        <f>J40</f>
        <v>4096</v>
      </c>
      <c r="L40" s="45">
        <f t="shared" si="3"/>
        <v>40.96</v>
      </c>
      <c r="M40" s="46"/>
      <c r="N40" s="47" t="s">
        <v>27</v>
      </c>
    </row>
    <row r="41" spans="1:14" ht="12">
      <c r="A41" s="24">
        <v>116</v>
      </c>
      <c r="B41" s="25">
        <v>114</v>
      </c>
      <c r="C41" s="20" t="s">
        <v>164</v>
      </c>
      <c r="D41" s="19">
        <v>2089</v>
      </c>
      <c r="E41" s="19">
        <v>1</v>
      </c>
      <c r="F41" s="19">
        <v>2</v>
      </c>
      <c r="G41" s="65" t="s">
        <v>109</v>
      </c>
      <c r="H41" s="19">
        <v>2089</v>
      </c>
      <c r="I41" s="19">
        <f t="shared" si="4"/>
        <v>4178</v>
      </c>
      <c r="J41" s="19">
        <f t="shared" si="8"/>
        <v>4178</v>
      </c>
      <c r="K41" s="19">
        <f>J41</f>
        <v>4178</v>
      </c>
      <c r="L41" s="21">
        <f t="shared" si="3"/>
        <v>83.56</v>
      </c>
      <c r="M41" s="22"/>
      <c r="N41" s="26" t="s">
        <v>28</v>
      </c>
    </row>
    <row r="42" spans="1:14" ht="12">
      <c r="A42" s="41">
        <v>117</v>
      </c>
      <c r="B42" s="42">
        <v>115</v>
      </c>
      <c r="C42" s="43" t="s">
        <v>165</v>
      </c>
      <c r="D42" s="44">
        <v>589</v>
      </c>
      <c r="E42" s="44">
        <v>1</v>
      </c>
      <c r="F42" s="44">
        <v>0</v>
      </c>
      <c r="G42" s="66"/>
      <c r="H42" s="44">
        <v>589</v>
      </c>
      <c r="I42" s="44">
        <f t="shared" si="4"/>
        <v>0</v>
      </c>
      <c r="J42" s="44">
        <f t="shared" si="8"/>
        <v>0</v>
      </c>
      <c r="K42" s="44">
        <f>J42</f>
        <v>0</v>
      </c>
      <c r="L42" s="45">
        <v>0</v>
      </c>
      <c r="M42" s="46"/>
      <c r="N42" s="47" t="s">
        <v>29</v>
      </c>
    </row>
    <row r="43" spans="1:14" ht="12">
      <c r="A43" s="24">
        <v>127</v>
      </c>
      <c r="B43" s="25">
        <v>116</v>
      </c>
      <c r="C43" s="20" t="s">
        <v>166</v>
      </c>
      <c r="D43" s="19">
        <v>260</v>
      </c>
      <c r="E43" s="19">
        <v>1</v>
      </c>
      <c r="F43" s="19">
        <v>2</v>
      </c>
      <c r="G43" s="20" t="s">
        <v>110</v>
      </c>
      <c r="H43" s="19">
        <v>260</v>
      </c>
      <c r="I43" s="19">
        <f t="shared" si="4"/>
        <v>520</v>
      </c>
      <c r="J43" s="19">
        <f t="shared" si="8"/>
        <v>520</v>
      </c>
      <c r="K43" s="19">
        <f>J43</f>
        <v>520</v>
      </c>
      <c r="L43" s="21">
        <f t="shared" si="3"/>
        <v>10.4</v>
      </c>
      <c r="M43" s="22"/>
      <c r="N43" s="26" t="s">
        <v>66</v>
      </c>
    </row>
    <row r="44" spans="1:14" ht="12">
      <c r="A44" s="41">
        <v>141</v>
      </c>
      <c r="B44" s="42">
        <v>117</v>
      </c>
      <c r="C44" s="43" t="s">
        <v>167</v>
      </c>
      <c r="D44" s="44">
        <v>479</v>
      </c>
      <c r="E44" s="44">
        <v>1</v>
      </c>
      <c r="F44" s="44">
        <v>1</v>
      </c>
      <c r="G44" s="64" t="s">
        <v>111</v>
      </c>
      <c r="H44" s="44">
        <v>479</v>
      </c>
      <c r="I44" s="44">
        <f t="shared" si="4"/>
        <v>479</v>
      </c>
      <c r="J44" s="44">
        <f t="shared" si="8"/>
        <v>479</v>
      </c>
      <c r="K44" s="44">
        <v>0</v>
      </c>
      <c r="L44" s="45">
        <f>H44/50</f>
        <v>9.58</v>
      </c>
      <c r="M44" s="46"/>
      <c r="N44" s="47" t="s">
        <v>63</v>
      </c>
    </row>
    <row r="45" spans="1:14" ht="12">
      <c r="A45" s="24">
        <v>143</v>
      </c>
      <c r="B45" s="25">
        <v>118</v>
      </c>
      <c r="C45" s="20" t="s">
        <v>168</v>
      </c>
      <c r="D45" s="19">
        <v>1186</v>
      </c>
      <c r="E45" s="19">
        <v>1</v>
      </c>
      <c r="F45" s="19">
        <v>2</v>
      </c>
      <c r="G45" s="65" t="s">
        <v>112</v>
      </c>
      <c r="H45" s="19">
        <v>1186</v>
      </c>
      <c r="I45" s="19">
        <f t="shared" si="4"/>
        <v>2372</v>
      </c>
      <c r="J45" s="19">
        <f t="shared" si="8"/>
        <v>2372</v>
      </c>
      <c r="K45" s="19">
        <f>J45</f>
        <v>2372</v>
      </c>
      <c r="L45" s="21">
        <f t="shared" si="3"/>
        <v>47.44</v>
      </c>
      <c r="M45" s="22"/>
      <c r="N45" s="26" t="s">
        <v>32</v>
      </c>
    </row>
    <row r="46" spans="1:14" ht="12">
      <c r="A46" s="41">
        <v>172</v>
      </c>
      <c r="B46" s="42">
        <v>119</v>
      </c>
      <c r="C46" s="43" t="s">
        <v>169</v>
      </c>
      <c r="D46" s="44">
        <v>1182</v>
      </c>
      <c r="E46" s="44">
        <v>1</v>
      </c>
      <c r="F46" s="44">
        <v>2</v>
      </c>
      <c r="G46" s="64" t="s">
        <v>113</v>
      </c>
      <c r="H46" s="44">
        <v>1182</v>
      </c>
      <c r="I46" s="44">
        <f t="shared" si="4"/>
        <v>2364</v>
      </c>
      <c r="J46" s="44">
        <f t="shared" si="8"/>
        <v>2364</v>
      </c>
      <c r="K46" s="44">
        <f>J46</f>
        <v>2364</v>
      </c>
      <c r="L46" s="45">
        <f t="shared" si="3"/>
        <v>47.28</v>
      </c>
      <c r="M46" s="46"/>
      <c r="N46" s="47" t="s">
        <v>30</v>
      </c>
    </row>
    <row r="47" spans="1:14" ht="12">
      <c r="A47" s="24">
        <v>202</v>
      </c>
      <c r="B47" s="25">
        <v>120</v>
      </c>
      <c r="C47" s="20" t="s">
        <v>170</v>
      </c>
      <c r="D47" s="19">
        <v>905</v>
      </c>
      <c r="E47" s="19">
        <v>1</v>
      </c>
      <c r="F47" s="19">
        <v>4</v>
      </c>
      <c r="G47" s="20" t="s">
        <v>114</v>
      </c>
      <c r="H47" s="19">
        <v>510</v>
      </c>
      <c r="I47" s="19">
        <f t="shared" si="4"/>
        <v>2040</v>
      </c>
      <c r="J47" s="19">
        <f t="shared" si="8"/>
        <v>2040</v>
      </c>
      <c r="K47" s="19">
        <f>J47</f>
        <v>2040</v>
      </c>
      <c r="L47" s="21">
        <f t="shared" si="3"/>
        <v>20.4</v>
      </c>
      <c r="M47" s="22"/>
      <c r="N47" s="26" t="s">
        <v>31</v>
      </c>
    </row>
    <row r="48" spans="1:14" ht="12">
      <c r="A48" s="24"/>
      <c r="C48" s="20"/>
      <c r="D48" s="19"/>
      <c r="E48" s="19">
        <v>2</v>
      </c>
      <c r="F48" s="19">
        <v>2</v>
      </c>
      <c r="G48" s="20" t="s">
        <v>115</v>
      </c>
      <c r="H48" s="19">
        <v>395</v>
      </c>
      <c r="I48" s="19">
        <f t="shared" si="4"/>
        <v>790</v>
      </c>
      <c r="J48" s="19">
        <f t="shared" si="8"/>
        <v>790</v>
      </c>
      <c r="K48" s="19">
        <f>J48</f>
        <v>790</v>
      </c>
      <c r="L48" s="21">
        <f t="shared" si="3"/>
        <v>15.8</v>
      </c>
      <c r="M48" s="22"/>
      <c r="N48" s="26"/>
    </row>
    <row r="49" spans="1:14" ht="12">
      <c r="A49" s="27">
        <v>210</v>
      </c>
      <c r="B49" s="28">
        <v>121</v>
      </c>
      <c r="C49" s="29" t="s">
        <v>171</v>
      </c>
      <c r="D49" s="30">
        <v>696</v>
      </c>
      <c r="E49" s="30">
        <v>1</v>
      </c>
      <c r="F49" s="30">
        <v>2</v>
      </c>
      <c r="G49" s="29" t="s">
        <v>116</v>
      </c>
      <c r="H49" s="30">
        <v>696</v>
      </c>
      <c r="I49" s="30">
        <f t="shared" si="4"/>
        <v>1392</v>
      </c>
      <c r="J49" s="30">
        <f t="shared" si="8"/>
        <v>1392</v>
      </c>
      <c r="K49" s="30">
        <v>0</v>
      </c>
      <c r="L49" s="31">
        <f t="shared" si="3"/>
        <v>27.84</v>
      </c>
      <c r="M49" s="32"/>
      <c r="N49" s="33" t="s">
        <v>68</v>
      </c>
    </row>
    <row r="50" spans="1:14" ht="12">
      <c r="A50" s="34">
        <v>1042</v>
      </c>
      <c r="B50" s="35"/>
      <c r="C50" s="36"/>
      <c r="D50" s="37">
        <v>377</v>
      </c>
      <c r="E50" s="37">
        <v>1</v>
      </c>
      <c r="F50" s="37">
        <v>0</v>
      </c>
      <c r="G50" s="36"/>
      <c r="H50" s="37">
        <v>0</v>
      </c>
      <c r="I50" s="37">
        <f t="shared" si="4"/>
        <v>0</v>
      </c>
      <c r="J50" s="37">
        <f aca="true" t="shared" si="9" ref="J50:K52">I50</f>
        <v>0</v>
      </c>
      <c r="K50" s="37">
        <f t="shared" si="9"/>
        <v>0</v>
      </c>
      <c r="L50" s="38">
        <f t="shared" si="3"/>
        <v>0</v>
      </c>
      <c r="M50" s="39"/>
      <c r="N50" s="40" t="s">
        <v>69</v>
      </c>
    </row>
    <row r="51" spans="1:14" ht="12">
      <c r="A51" s="24">
        <v>212</v>
      </c>
      <c r="B51" s="25">
        <v>122</v>
      </c>
      <c r="C51" s="20" t="s">
        <v>172</v>
      </c>
      <c r="D51" s="19">
        <v>742</v>
      </c>
      <c r="E51" s="19">
        <v>1</v>
      </c>
      <c r="F51" s="19">
        <v>2</v>
      </c>
      <c r="G51" s="65" t="s">
        <v>117</v>
      </c>
      <c r="H51" s="19">
        <v>742</v>
      </c>
      <c r="I51" s="19">
        <f t="shared" si="4"/>
        <v>1484</v>
      </c>
      <c r="J51" s="19">
        <f t="shared" si="9"/>
        <v>1484</v>
      </c>
      <c r="K51" s="19">
        <f t="shared" si="9"/>
        <v>1484</v>
      </c>
      <c r="L51" s="21">
        <f t="shared" si="3"/>
        <v>29.68</v>
      </c>
      <c r="M51" s="22"/>
      <c r="N51" s="26" t="s">
        <v>65</v>
      </c>
    </row>
    <row r="52" spans="1:14" ht="12">
      <c r="A52" s="41">
        <v>232</v>
      </c>
      <c r="B52" s="42">
        <v>123</v>
      </c>
      <c r="C52" s="43" t="s">
        <v>173</v>
      </c>
      <c r="D52" s="44">
        <v>534</v>
      </c>
      <c r="E52" s="44">
        <v>1</v>
      </c>
      <c r="F52" s="44">
        <v>2</v>
      </c>
      <c r="G52" s="64" t="s">
        <v>106</v>
      </c>
      <c r="H52" s="44">
        <v>534</v>
      </c>
      <c r="I52" s="44">
        <f t="shared" si="4"/>
        <v>1068</v>
      </c>
      <c r="J52" s="44">
        <f t="shared" si="9"/>
        <v>1068</v>
      </c>
      <c r="K52" s="44">
        <f t="shared" si="9"/>
        <v>1068</v>
      </c>
      <c r="L52" s="45">
        <f t="shared" si="3"/>
        <v>21.36</v>
      </c>
      <c r="M52" s="46"/>
      <c r="N52" s="47" t="s">
        <v>33</v>
      </c>
    </row>
    <row r="53" spans="1:14" ht="12">
      <c r="A53" s="24">
        <v>236</v>
      </c>
      <c r="B53" s="25">
        <v>124</v>
      </c>
      <c r="C53" s="20" t="s">
        <v>174</v>
      </c>
      <c r="D53" s="19">
        <v>1570</v>
      </c>
      <c r="E53" s="19">
        <v>1</v>
      </c>
      <c r="F53" s="19">
        <v>3</v>
      </c>
      <c r="G53" s="20" t="s">
        <v>118</v>
      </c>
      <c r="H53" s="19">
        <v>700</v>
      </c>
      <c r="I53" s="19">
        <f t="shared" si="4"/>
        <v>2100</v>
      </c>
      <c r="J53" s="19">
        <f aca="true" t="shared" si="10" ref="J53:K58">I53</f>
        <v>2100</v>
      </c>
      <c r="K53" s="19">
        <f t="shared" si="10"/>
        <v>2100</v>
      </c>
      <c r="L53" s="21">
        <f t="shared" si="3"/>
        <v>28</v>
      </c>
      <c r="M53" s="22"/>
      <c r="N53" s="26" t="s">
        <v>34</v>
      </c>
    </row>
    <row r="54" spans="1:14" ht="12">
      <c r="A54" s="67"/>
      <c r="B54" s="68"/>
      <c r="C54" s="20"/>
      <c r="D54" s="19"/>
      <c r="E54" s="19">
        <v>2</v>
      </c>
      <c r="F54" s="19">
        <v>2</v>
      </c>
      <c r="G54" s="20" t="s">
        <v>119</v>
      </c>
      <c r="H54" s="19">
        <f>D53-H53</f>
        <v>870</v>
      </c>
      <c r="I54" s="19">
        <f t="shared" si="4"/>
        <v>1740</v>
      </c>
      <c r="J54" s="19">
        <f t="shared" si="10"/>
        <v>1740</v>
      </c>
      <c r="K54" s="19">
        <f t="shared" si="10"/>
        <v>1740</v>
      </c>
      <c r="L54" s="21">
        <f t="shared" si="3"/>
        <v>34.8</v>
      </c>
      <c r="M54" s="22"/>
      <c r="N54" s="26"/>
    </row>
    <row r="55" spans="1:14" ht="12">
      <c r="A55" s="27">
        <v>245</v>
      </c>
      <c r="B55" s="28">
        <v>125</v>
      </c>
      <c r="C55" s="29" t="s">
        <v>175</v>
      </c>
      <c r="D55" s="30">
        <v>2907</v>
      </c>
      <c r="E55" s="30">
        <v>1</v>
      </c>
      <c r="F55" s="30">
        <v>2</v>
      </c>
      <c r="G55" s="29" t="s">
        <v>120</v>
      </c>
      <c r="H55" s="30">
        <v>1492</v>
      </c>
      <c r="I55" s="30">
        <f t="shared" si="4"/>
        <v>2984</v>
      </c>
      <c r="J55" s="30">
        <f t="shared" si="10"/>
        <v>2984</v>
      </c>
      <c r="K55" s="30">
        <f t="shared" si="10"/>
        <v>2984</v>
      </c>
      <c r="L55" s="31">
        <f t="shared" si="3"/>
        <v>59.68</v>
      </c>
      <c r="M55" s="32"/>
      <c r="N55" s="33" t="s">
        <v>35</v>
      </c>
    </row>
    <row r="56" spans="1:14" ht="12">
      <c r="A56" s="24"/>
      <c r="B56" s="25"/>
      <c r="C56" s="20"/>
      <c r="D56" s="19"/>
      <c r="E56" s="19">
        <v>2</v>
      </c>
      <c r="F56" s="19">
        <v>2</v>
      </c>
      <c r="G56" s="20" t="s">
        <v>121</v>
      </c>
      <c r="H56" s="19">
        <v>955</v>
      </c>
      <c r="I56" s="19">
        <f t="shared" si="4"/>
        <v>1910</v>
      </c>
      <c r="J56" s="19">
        <f t="shared" si="10"/>
        <v>1910</v>
      </c>
      <c r="K56" s="19">
        <f t="shared" si="10"/>
        <v>1910</v>
      </c>
      <c r="L56" s="21">
        <f t="shared" si="3"/>
        <v>38.2</v>
      </c>
      <c r="M56" s="22"/>
      <c r="N56" s="26"/>
    </row>
    <row r="57" spans="1:14" ht="12">
      <c r="A57" s="34"/>
      <c r="B57" s="35"/>
      <c r="C57" s="36"/>
      <c r="D57" s="37"/>
      <c r="E57" s="37">
        <v>3</v>
      </c>
      <c r="F57" s="37">
        <v>2</v>
      </c>
      <c r="G57" s="36" t="s">
        <v>122</v>
      </c>
      <c r="H57" s="37">
        <v>460</v>
      </c>
      <c r="I57" s="37">
        <f t="shared" si="4"/>
        <v>920</v>
      </c>
      <c r="J57" s="37">
        <f t="shared" si="10"/>
        <v>920</v>
      </c>
      <c r="K57" s="37">
        <f t="shared" si="10"/>
        <v>920</v>
      </c>
      <c r="L57" s="38">
        <f t="shared" si="3"/>
        <v>18.4</v>
      </c>
      <c r="M57" s="39"/>
      <c r="N57" s="40"/>
    </row>
    <row r="58" spans="1:14" ht="12">
      <c r="A58" s="24">
        <v>258</v>
      </c>
      <c r="B58" s="25">
        <v>126</v>
      </c>
      <c r="C58" s="20" t="s">
        <v>176</v>
      </c>
      <c r="D58" s="19">
        <v>848</v>
      </c>
      <c r="E58" s="19">
        <v>1</v>
      </c>
      <c r="F58" s="19">
        <v>2</v>
      </c>
      <c r="G58" s="65" t="s">
        <v>123</v>
      </c>
      <c r="H58" s="19">
        <v>848</v>
      </c>
      <c r="I58" s="19">
        <f t="shared" si="4"/>
        <v>1696</v>
      </c>
      <c r="J58" s="19">
        <f t="shared" si="10"/>
        <v>1696</v>
      </c>
      <c r="K58" s="19">
        <f t="shared" si="10"/>
        <v>1696</v>
      </c>
      <c r="L58" s="21">
        <f t="shared" si="3"/>
        <v>33.92</v>
      </c>
      <c r="M58" s="22"/>
      <c r="N58" s="26" t="s">
        <v>36</v>
      </c>
    </row>
    <row r="59" spans="1:14" ht="12">
      <c r="A59" s="41">
        <v>266</v>
      </c>
      <c r="B59" s="42">
        <v>127</v>
      </c>
      <c r="C59" s="43" t="s">
        <v>177</v>
      </c>
      <c r="D59" s="44">
        <v>450</v>
      </c>
      <c r="E59" s="44">
        <v>1</v>
      </c>
      <c r="F59" s="44">
        <v>1</v>
      </c>
      <c r="G59" s="43" t="s">
        <v>124</v>
      </c>
      <c r="H59" s="44">
        <v>450</v>
      </c>
      <c r="I59" s="44">
        <f t="shared" si="4"/>
        <v>450</v>
      </c>
      <c r="J59" s="44">
        <f aca="true" t="shared" si="11" ref="J59:J64">I59</f>
        <v>450</v>
      </c>
      <c r="K59" s="44">
        <v>0</v>
      </c>
      <c r="L59" s="45">
        <f>H59/50</f>
        <v>9</v>
      </c>
      <c r="M59" s="46"/>
      <c r="N59" s="47" t="s">
        <v>37</v>
      </c>
    </row>
    <row r="60" spans="1:14" ht="12">
      <c r="A60" s="24">
        <v>268</v>
      </c>
      <c r="B60" s="25">
        <v>128</v>
      </c>
      <c r="C60" s="20" t="s">
        <v>178</v>
      </c>
      <c r="D60" s="19">
        <v>2238</v>
      </c>
      <c r="E60" s="19">
        <v>1</v>
      </c>
      <c r="F60" s="19">
        <v>2</v>
      </c>
      <c r="G60" s="20" t="s">
        <v>125</v>
      </c>
      <c r="H60" s="19">
        <v>2238</v>
      </c>
      <c r="I60" s="19">
        <f t="shared" si="4"/>
        <v>4476</v>
      </c>
      <c r="J60" s="19">
        <f t="shared" si="11"/>
        <v>4476</v>
      </c>
      <c r="K60" s="19">
        <f>J60</f>
        <v>4476</v>
      </c>
      <c r="L60" s="21">
        <f t="shared" si="3"/>
        <v>89.52</v>
      </c>
      <c r="M60" s="22"/>
      <c r="N60" s="26" t="s">
        <v>38</v>
      </c>
    </row>
    <row r="61" spans="1:14" ht="12">
      <c r="A61" s="41">
        <v>279</v>
      </c>
      <c r="B61" s="42">
        <v>129</v>
      </c>
      <c r="C61" s="43" t="s">
        <v>3</v>
      </c>
      <c r="D61" s="44">
        <v>601</v>
      </c>
      <c r="E61" s="44">
        <v>1</v>
      </c>
      <c r="F61" s="44">
        <v>2</v>
      </c>
      <c r="G61" s="64" t="s">
        <v>126</v>
      </c>
      <c r="H61" s="44">
        <v>601</v>
      </c>
      <c r="I61" s="44">
        <f t="shared" si="4"/>
        <v>1202</v>
      </c>
      <c r="J61" s="44">
        <f t="shared" si="11"/>
        <v>1202</v>
      </c>
      <c r="K61" s="44">
        <f>J61</f>
        <v>1202</v>
      </c>
      <c r="L61" s="45">
        <f t="shared" si="3"/>
        <v>24.04</v>
      </c>
      <c r="M61" s="46"/>
      <c r="N61" s="47" t="s">
        <v>54</v>
      </c>
    </row>
    <row r="62" spans="1:14" ht="12">
      <c r="A62" s="24">
        <v>301</v>
      </c>
      <c r="B62" s="25">
        <v>130</v>
      </c>
      <c r="C62" s="20" t="s">
        <v>179</v>
      </c>
      <c r="D62" s="19">
        <v>272</v>
      </c>
      <c r="E62" s="19">
        <v>1</v>
      </c>
      <c r="F62" s="19">
        <v>0</v>
      </c>
      <c r="G62" s="69"/>
      <c r="H62" s="19">
        <v>272</v>
      </c>
      <c r="I62" s="19">
        <f t="shared" si="4"/>
        <v>0</v>
      </c>
      <c r="J62" s="19">
        <f t="shared" si="11"/>
        <v>0</v>
      </c>
      <c r="K62" s="19">
        <f>J62</f>
        <v>0</v>
      </c>
      <c r="L62" s="21">
        <v>0</v>
      </c>
      <c r="M62" s="22"/>
      <c r="N62" s="26" t="s">
        <v>39</v>
      </c>
    </row>
    <row r="63" spans="1:14" ht="12">
      <c r="A63" s="41">
        <v>314</v>
      </c>
      <c r="B63" s="42">
        <v>131</v>
      </c>
      <c r="C63" s="43" t="s">
        <v>180</v>
      </c>
      <c r="D63" s="44">
        <v>1200</v>
      </c>
      <c r="E63" s="44">
        <v>1</v>
      </c>
      <c r="F63" s="44">
        <v>2</v>
      </c>
      <c r="G63" s="64" t="s">
        <v>127</v>
      </c>
      <c r="H63" s="44">
        <v>1200</v>
      </c>
      <c r="I63" s="44">
        <f t="shared" si="4"/>
        <v>2400</v>
      </c>
      <c r="J63" s="44">
        <f t="shared" si="11"/>
        <v>2400</v>
      </c>
      <c r="K63" s="44">
        <f>J63</f>
        <v>2400</v>
      </c>
      <c r="L63" s="45">
        <f t="shared" si="3"/>
        <v>48</v>
      </c>
      <c r="M63" s="46"/>
      <c r="N63" s="47" t="s">
        <v>40</v>
      </c>
    </row>
    <row r="64" spans="1:14" ht="12">
      <c r="A64" s="24">
        <v>316</v>
      </c>
      <c r="B64" s="25">
        <v>132</v>
      </c>
      <c r="C64" s="20" t="s">
        <v>181</v>
      </c>
      <c r="D64" s="19">
        <v>117</v>
      </c>
      <c r="E64" s="19">
        <v>1</v>
      </c>
      <c r="F64" s="19">
        <v>0</v>
      </c>
      <c r="G64" s="20"/>
      <c r="H64" s="19">
        <v>117</v>
      </c>
      <c r="I64" s="19">
        <f t="shared" si="4"/>
        <v>0</v>
      </c>
      <c r="J64" s="19">
        <f t="shared" si="11"/>
        <v>0</v>
      </c>
      <c r="K64" s="19">
        <f>J64</f>
        <v>0</v>
      </c>
      <c r="L64" s="21">
        <v>0</v>
      </c>
      <c r="M64" s="22"/>
      <c r="N64" s="26" t="s">
        <v>41</v>
      </c>
    </row>
    <row r="65" spans="1:14" ht="12">
      <c r="A65" s="27">
        <v>323</v>
      </c>
      <c r="B65" s="28">
        <v>133</v>
      </c>
      <c r="C65" s="29" t="s">
        <v>182</v>
      </c>
      <c r="D65" s="30">
        <v>1118</v>
      </c>
      <c r="E65" s="30">
        <v>1</v>
      </c>
      <c r="F65" s="30">
        <v>1</v>
      </c>
      <c r="G65" s="29" t="s">
        <v>128</v>
      </c>
      <c r="H65" s="30">
        <v>288</v>
      </c>
      <c r="I65" s="30">
        <f t="shared" si="4"/>
        <v>288</v>
      </c>
      <c r="J65" s="30">
        <v>288</v>
      </c>
      <c r="K65" s="30">
        <v>288</v>
      </c>
      <c r="L65" s="31">
        <f>H65/50</f>
        <v>5.76</v>
      </c>
      <c r="M65" s="32"/>
      <c r="N65" s="33" t="s">
        <v>8</v>
      </c>
    </row>
    <row r="66" spans="1:14" ht="12">
      <c r="A66" s="34"/>
      <c r="B66" s="35"/>
      <c r="C66" s="36"/>
      <c r="D66" s="37"/>
      <c r="E66" s="37">
        <v>2</v>
      </c>
      <c r="F66" s="37">
        <v>2</v>
      </c>
      <c r="G66" s="36" t="s">
        <v>129</v>
      </c>
      <c r="H66" s="37">
        <v>830</v>
      </c>
      <c r="I66" s="37">
        <f t="shared" si="4"/>
        <v>1660</v>
      </c>
      <c r="J66" s="37">
        <v>1660</v>
      </c>
      <c r="K66" s="37">
        <f>J66</f>
        <v>1660</v>
      </c>
      <c r="L66" s="38">
        <f>2*H66/50</f>
        <v>33.2</v>
      </c>
      <c r="M66" s="39"/>
      <c r="N66" s="40"/>
    </row>
    <row r="67" spans="1:14" ht="12">
      <c r="A67" s="24">
        <v>325</v>
      </c>
      <c r="B67" s="25">
        <v>134</v>
      </c>
      <c r="C67" s="20" t="s">
        <v>183</v>
      </c>
      <c r="D67" s="19">
        <v>1900</v>
      </c>
      <c r="E67" s="19">
        <v>1</v>
      </c>
      <c r="F67" s="19">
        <v>2</v>
      </c>
      <c r="G67" s="20" t="s">
        <v>130</v>
      </c>
      <c r="H67" s="19">
        <v>100</v>
      </c>
      <c r="I67" s="19">
        <f t="shared" si="4"/>
        <v>200</v>
      </c>
      <c r="J67" s="19">
        <v>200</v>
      </c>
      <c r="K67" s="19">
        <v>200</v>
      </c>
      <c r="L67" s="21">
        <f t="shared" si="3"/>
        <v>4</v>
      </c>
      <c r="M67" s="22"/>
      <c r="N67" s="26" t="s">
        <v>64</v>
      </c>
    </row>
    <row r="68" spans="1:14" ht="12">
      <c r="A68" s="24"/>
      <c r="B68" s="25"/>
      <c r="C68" s="20"/>
      <c r="D68" s="19"/>
      <c r="E68" s="19">
        <v>2</v>
      </c>
      <c r="F68" s="19">
        <v>4</v>
      </c>
      <c r="G68" s="20" t="s">
        <v>131</v>
      </c>
      <c r="H68" s="19">
        <v>1050</v>
      </c>
      <c r="I68" s="19">
        <f t="shared" si="4"/>
        <v>4200</v>
      </c>
      <c r="J68" s="19">
        <v>4200</v>
      </c>
      <c r="K68" s="19">
        <f aca="true" t="shared" si="12" ref="K68:K74">J68</f>
        <v>4200</v>
      </c>
      <c r="L68" s="21">
        <f t="shared" si="3"/>
        <v>42</v>
      </c>
      <c r="M68" s="22"/>
      <c r="N68" s="26"/>
    </row>
    <row r="69" spans="1:14" ht="12">
      <c r="A69" s="24"/>
      <c r="B69" s="25"/>
      <c r="C69" s="20"/>
      <c r="D69" s="19"/>
      <c r="E69" s="19">
        <v>3</v>
      </c>
      <c r="F69" s="19">
        <v>2</v>
      </c>
      <c r="G69" s="20" t="s">
        <v>132</v>
      </c>
      <c r="H69" s="19">
        <v>775</v>
      </c>
      <c r="I69" s="19">
        <f t="shared" si="4"/>
        <v>1550</v>
      </c>
      <c r="J69" s="19">
        <v>1550</v>
      </c>
      <c r="K69" s="19">
        <f t="shared" si="12"/>
        <v>1550</v>
      </c>
      <c r="L69" s="21">
        <f t="shared" si="3"/>
        <v>31</v>
      </c>
      <c r="M69" s="22"/>
      <c r="N69" s="26"/>
    </row>
    <row r="70" spans="1:14" ht="12">
      <c r="A70" s="41">
        <v>630</v>
      </c>
      <c r="B70" s="42">
        <v>135</v>
      </c>
      <c r="C70" s="70" t="s">
        <v>4</v>
      </c>
      <c r="D70" s="44">
        <v>279</v>
      </c>
      <c r="E70" s="44">
        <v>1</v>
      </c>
      <c r="F70" s="44">
        <v>0</v>
      </c>
      <c r="G70" s="43"/>
      <c r="H70" s="44">
        <v>0</v>
      </c>
      <c r="I70" s="44">
        <f t="shared" si="4"/>
        <v>0</v>
      </c>
      <c r="J70" s="44">
        <f>I70</f>
        <v>0</v>
      </c>
      <c r="K70" s="44">
        <f t="shared" si="12"/>
        <v>0</v>
      </c>
      <c r="L70" s="45">
        <f t="shared" si="3"/>
        <v>0</v>
      </c>
      <c r="M70" s="46"/>
      <c r="N70" s="47" t="s">
        <v>50</v>
      </c>
    </row>
    <row r="71" spans="1:14" ht="12">
      <c r="A71" s="24">
        <v>987</v>
      </c>
      <c r="B71" s="25">
        <v>136</v>
      </c>
      <c r="C71" s="71" t="s">
        <v>5</v>
      </c>
      <c r="D71" s="19">
        <v>197</v>
      </c>
      <c r="E71" s="19">
        <v>1</v>
      </c>
      <c r="F71" s="19">
        <v>0</v>
      </c>
      <c r="G71" s="20"/>
      <c r="H71" s="19">
        <v>0</v>
      </c>
      <c r="I71" s="19">
        <f t="shared" si="4"/>
        <v>0</v>
      </c>
      <c r="J71" s="19">
        <f>I71</f>
        <v>0</v>
      </c>
      <c r="K71" s="19">
        <f t="shared" si="12"/>
        <v>0</v>
      </c>
      <c r="L71" s="21">
        <f t="shared" si="3"/>
        <v>0</v>
      </c>
      <c r="M71" s="22"/>
      <c r="N71" s="26" t="s">
        <v>51</v>
      </c>
    </row>
    <row r="72" spans="1:14" ht="12">
      <c r="A72" s="27">
        <v>341</v>
      </c>
      <c r="B72" s="28">
        <v>137</v>
      </c>
      <c r="C72" s="29" t="s">
        <v>184</v>
      </c>
      <c r="D72" s="30">
        <v>1296</v>
      </c>
      <c r="E72" s="30">
        <v>1</v>
      </c>
      <c r="F72" s="30">
        <v>2</v>
      </c>
      <c r="G72" s="29" t="s">
        <v>78</v>
      </c>
      <c r="H72" s="30">
        <v>618</v>
      </c>
      <c r="I72" s="30">
        <f t="shared" si="4"/>
        <v>1236</v>
      </c>
      <c r="J72" s="30">
        <f>I72</f>
        <v>1236</v>
      </c>
      <c r="K72" s="30">
        <f t="shared" si="12"/>
        <v>1236</v>
      </c>
      <c r="L72" s="31">
        <f t="shared" si="3"/>
        <v>24.72</v>
      </c>
      <c r="M72" s="32"/>
      <c r="N72" s="33" t="s">
        <v>42</v>
      </c>
    </row>
    <row r="73" spans="1:14" ht="12">
      <c r="A73" s="34">
        <v>1046</v>
      </c>
      <c r="B73" s="35"/>
      <c r="C73" s="36"/>
      <c r="D73" s="37"/>
      <c r="E73" s="37">
        <v>2</v>
      </c>
      <c r="F73" s="37">
        <v>2</v>
      </c>
      <c r="G73" s="36" t="s">
        <v>87</v>
      </c>
      <c r="H73" s="37">
        <v>678</v>
      </c>
      <c r="I73" s="37">
        <f t="shared" si="4"/>
        <v>1356</v>
      </c>
      <c r="J73" s="37">
        <f>I73</f>
        <v>1356</v>
      </c>
      <c r="K73" s="37">
        <f t="shared" si="12"/>
        <v>1356</v>
      </c>
      <c r="L73" s="38">
        <f t="shared" si="3"/>
        <v>27.12</v>
      </c>
      <c r="M73" s="39"/>
      <c r="N73" s="40" t="s">
        <v>53</v>
      </c>
    </row>
    <row r="74" spans="1:14" ht="12">
      <c r="A74" s="24">
        <v>352</v>
      </c>
      <c r="B74" s="25">
        <v>138</v>
      </c>
      <c r="C74" s="20" t="s">
        <v>185</v>
      </c>
      <c r="D74" s="19">
        <v>481</v>
      </c>
      <c r="E74" s="19">
        <v>1</v>
      </c>
      <c r="F74" s="19">
        <v>2</v>
      </c>
      <c r="G74" s="20" t="s">
        <v>133</v>
      </c>
      <c r="H74" s="19">
        <v>481</v>
      </c>
      <c r="I74" s="19">
        <f t="shared" si="4"/>
        <v>962</v>
      </c>
      <c r="J74" s="19">
        <f>I74</f>
        <v>962</v>
      </c>
      <c r="K74" s="19">
        <f t="shared" si="12"/>
        <v>962</v>
      </c>
      <c r="L74" s="21">
        <f t="shared" si="3"/>
        <v>19.24</v>
      </c>
      <c r="M74" s="22"/>
      <c r="N74" s="26" t="s">
        <v>71</v>
      </c>
    </row>
    <row r="75" spans="1:14" ht="12">
      <c r="A75" s="27">
        <v>359</v>
      </c>
      <c r="B75" s="28">
        <v>239</v>
      </c>
      <c r="C75" s="29" t="s">
        <v>186</v>
      </c>
      <c r="D75" s="30">
        <v>2170</v>
      </c>
      <c r="E75" s="30">
        <v>1</v>
      </c>
      <c r="F75" s="30">
        <v>1</v>
      </c>
      <c r="G75" s="29" t="s">
        <v>134</v>
      </c>
      <c r="H75" s="30">
        <v>788</v>
      </c>
      <c r="I75" s="30">
        <f t="shared" si="4"/>
        <v>788</v>
      </c>
      <c r="J75" s="30">
        <v>788</v>
      </c>
      <c r="K75" s="30">
        <v>0</v>
      </c>
      <c r="L75" s="31">
        <f>H75/50</f>
        <v>15.76</v>
      </c>
      <c r="M75" s="32"/>
      <c r="N75" s="33" t="s">
        <v>43</v>
      </c>
    </row>
    <row r="76" spans="1:14" ht="12">
      <c r="A76" s="34"/>
      <c r="B76" s="35"/>
      <c r="C76" s="36"/>
      <c r="D76" s="37"/>
      <c r="E76" s="37">
        <v>2</v>
      </c>
      <c r="F76" s="37">
        <v>2</v>
      </c>
      <c r="G76" s="36" t="s">
        <v>135</v>
      </c>
      <c r="H76" s="37">
        <v>1382</v>
      </c>
      <c r="I76" s="37">
        <f t="shared" si="4"/>
        <v>2764</v>
      </c>
      <c r="J76" s="37">
        <f aca="true" t="shared" si="13" ref="J76:K78">I76</f>
        <v>2764</v>
      </c>
      <c r="K76" s="37">
        <f t="shared" si="13"/>
        <v>2764</v>
      </c>
      <c r="L76" s="38">
        <f>2*H76/50</f>
        <v>55.28</v>
      </c>
      <c r="M76" s="39"/>
      <c r="N76" s="40"/>
    </row>
    <row r="77" spans="1:14" ht="12">
      <c r="A77" s="24">
        <v>911</v>
      </c>
      <c r="B77" s="25">
        <v>140</v>
      </c>
      <c r="C77" s="20" t="s">
        <v>187</v>
      </c>
      <c r="D77" s="19">
        <v>218</v>
      </c>
      <c r="E77" s="19">
        <v>1</v>
      </c>
      <c r="F77" s="19">
        <v>0</v>
      </c>
      <c r="G77" s="20"/>
      <c r="H77" s="72">
        <v>0</v>
      </c>
      <c r="I77" s="19">
        <f t="shared" si="4"/>
        <v>0</v>
      </c>
      <c r="J77" s="19">
        <f t="shared" si="13"/>
        <v>0</v>
      </c>
      <c r="K77" s="19">
        <f t="shared" si="13"/>
        <v>0</v>
      </c>
      <c r="L77" s="21">
        <f>2*H77/50</f>
        <v>0</v>
      </c>
      <c r="M77" s="22"/>
      <c r="N77" s="26" t="s">
        <v>70</v>
      </c>
    </row>
    <row r="78" spans="1:14" ht="12">
      <c r="A78" s="41">
        <v>367</v>
      </c>
      <c r="B78" s="42">
        <v>141</v>
      </c>
      <c r="C78" s="43" t="s">
        <v>188</v>
      </c>
      <c r="D78" s="44">
        <v>1123</v>
      </c>
      <c r="E78" s="44">
        <v>1</v>
      </c>
      <c r="F78" s="44">
        <v>0</v>
      </c>
      <c r="G78" s="43"/>
      <c r="H78" s="44">
        <v>0</v>
      </c>
      <c r="I78" s="44">
        <f t="shared" si="4"/>
        <v>0</v>
      </c>
      <c r="J78" s="44">
        <f t="shared" si="13"/>
        <v>0</v>
      </c>
      <c r="K78" s="44">
        <f t="shared" si="13"/>
        <v>0</v>
      </c>
      <c r="L78" s="45">
        <f>2*H78/50</f>
        <v>0</v>
      </c>
      <c r="M78" s="46"/>
      <c r="N78" s="47" t="s">
        <v>44</v>
      </c>
    </row>
    <row r="79" spans="1:14" ht="12">
      <c r="A79" s="24">
        <v>368</v>
      </c>
      <c r="B79" s="25">
        <v>142</v>
      </c>
      <c r="C79" s="20" t="s">
        <v>189</v>
      </c>
      <c r="D79" s="19">
        <v>811</v>
      </c>
      <c r="E79" s="19">
        <v>1</v>
      </c>
      <c r="F79" s="19">
        <v>2</v>
      </c>
      <c r="G79" s="20" t="s">
        <v>136</v>
      </c>
      <c r="H79" s="19">
        <f>D79-H80</f>
        <v>441</v>
      </c>
      <c r="I79" s="19">
        <f t="shared" si="4"/>
        <v>882</v>
      </c>
      <c r="J79" s="19">
        <f aca="true" t="shared" si="14" ref="J79:K84">I79</f>
        <v>882</v>
      </c>
      <c r="K79" s="19">
        <f t="shared" si="14"/>
        <v>882</v>
      </c>
      <c r="L79" s="21">
        <f t="shared" si="3"/>
        <v>17.64</v>
      </c>
      <c r="M79" s="22"/>
      <c r="N79" s="26" t="s">
        <v>45</v>
      </c>
    </row>
    <row r="80" spans="1:14" ht="12">
      <c r="A80" s="67"/>
      <c r="B80" s="68"/>
      <c r="C80" s="20"/>
      <c r="D80" s="19"/>
      <c r="E80" s="19">
        <v>2</v>
      </c>
      <c r="F80" s="19">
        <v>4</v>
      </c>
      <c r="G80" s="20" t="s">
        <v>137</v>
      </c>
      <c r="H80" s="19">
        <v>370</v>
      </c>
      <c r="I80" s="19">
        <f t="shared" si="4"/>
        <v>1480</v>
      </c>
      <c r="J80" s="19">
        <f t="shared" si="14"/>
        <v>1480</v>
      </c>
      <c r="K80" s="19">
        <f t="shared" si="14"/>
        <v>1480</v>
      </c>
      <c r="L80" s="21">
        <f>2*H80/50</f>
        <v>14.8</v>
      </c>
      <c r="M80" s="22"/>
      <c r="N80" s="26"/>
    </row>
    <row r="81" spans="1:14" ht="12">
      <c r="A81" s="41">
        <v>377</v>
      </c>
      <c r="B81" s="42">
        <v>143</v>
      </c>
      <c r="C81" s="43" t="s">
        <v>190</v>
      </c>
      <c r="D81" s="44">
        <v>2042</v>
      </c>
      <c r="E81" s="44">
        <v>1</v>
      </c>
      <c r="F81" s="44">
        <v>0</v>
      </c>
      <c r="G81" s="43"/>
      <c r="H81" s="44">
        <v>0</v>
      </c>
      <c r="I81" s="44">
        <f t="shared" si="4"/>
        <v>0</v>
      </c>
      <c r="J81" s="44">
        <f t="shared" si="14"/>
        <v>0</v>
      </c>
      <c r="K81" s="44">
        <f t="shared" si="14"/>
        <v>0</v>
      </c>
      <c r="L81" s="45">
        <f>2*H81/50</f>
        <v>0</v>
      </c>
      <c r="M81" s="46"/>
      <c r="N81" s="47" t="s">
        <v>46</v>
      </c>
    </row>
    <row r="82" spans="1:14" ht="12">
      <c r="A82" s="24">
        <v>392</v>
      </c>
      <c r="B82" s="25">
        <v>144</v>
      </c>
      <c r="C82" s="20" t="s">
        <v>191</v>
      </c>
      <c r="D82" s="19">
        <v>145</v>
      </c>
      <c r="E82" s="19">
        <v>1</v>
      </c>
      <c r="F82" s="19">
        <v>0</v>
      </c>
      <c r="G82" s="20"/>
      <c r="H82" s="19">
        <v>0</v>
      </c>
      <c r="I82" s="19">
        <f t="shared" si="4"/>
        <v>0</v>
      </c>
      <c r="J82" s="19">
        <f t="shared" si="14"/>
        <v>0</v>
      </c>
      <c r="K82" s="19">
        <f t="shared" si="14"/>
        <v>0</v>
      </c>
      <c r="L82" s="21">
        <f>2*H82/50</f>
        <v>0</v>
      </c>
      <c r="M82" s="22"/>
      <c r="N82" s="26" t="s">
        <v>47</v>
      </c>
    </row>
    <row r="83" spans="1:14" ht="12">
      <c r="A83" s="41">
        <v>396</v>
      </c>
      <c r="B83" s="42">
        <v>145</v>
      </c>
      <c r="C83" s="43" t="s">
        <v>192</v>
      </c>
      <c r="D83" s="44">
        <v>1227</v>
      </c>
      <c r="E83" s="44">
        <v>1</v>
      </c>
      <c r="F83" s="44">
        <v>2</v>
      </c>
      <c r="G83" s="64" t="s">
        <v>138</v>
      </c>
      <c r="H83" s="44">
        <v>1227</v>
      </c>
      <c r="I83" s="44">
        <f t="shared" si="4"/>
        <v>2454</v>
      </c>
      <c r="J83" s="44">
        <f t="shared" si="14"/>
        <v>2454</v>
      </c>
      <c r="K83" s="44">
        <f t="shared" si="14"/>
        <v>2454</v>
      </c>
      <c r="L83" s="45">
        <f>2*H83/50</f>
        <v>49.08</v>
      </c>
      <c r="M83" s="46"/>
      <c r="N83" s="47" t="s">
        <v>48</v>
      </c>
    </row>
    <row r="84" spans="1:14" ht="12.75" thickBot="1">
      <c r="A84" s="48">
        <v>404</v>
      </c>
      <c r="B84" s="49">
        <v>146</v>
      </c>
      <c r="C84" s="50" t="s">
        <v>193</v>
      </c>
      <c r="D84" s="51">
        <v>390</v>
      </c>
      <c r="E84" s="51">
        <v>1</v>
      </c>
      <c r="F84" s="51">
        <v>1</v>
      </c>
      <c r="G84" s="73" t="s">
        <v>139</v>
      </c>
      <c r="H84" s="51">
        <v>390</v>
      </c>
      <c r="I84" s="51">
        <f>H84*F84</f>
        <v>390</v>
      </c>
      <c r="J84" s="51">
        <f t="shared" si="14"/>
        <v>390</v>
      </c>
      <c r="K84" s="51">
        <v>0</v>
      </c>
      <c r="L84" s="53">
        <f>H84/50</f>
        <v>7.8</v>
      </c>
      <c r="M84" s="54"/>
      <c r="N84" s="55" t="s">
        <v>49</v>
      </c>
    </row>
    <row r="85" spans="8:13" ht="12">
      <c r="H85" s="56" t="s">
        <v>58</v>
      </c>
      <c r="I85" s="57">
        <f>(SUM(I19:I84))/1000</f>
        <v>95.514</v>
      </c>
      <c r="J85" s="57">
        <f>(SUM(J19:J84))/1000</f>
        <v>95.514</v>
      </c>
      <c r="K85" s="57">
        <f>(SUM(K19:K84))/1000</f>
        <v>88.492</v>
      </c>
      <c r="L85" s="58">
        <f>SUM(L19:L84)</f>
        <v>1699.0400000000002</v>
      </c>
      <c r="M85" s="59" t="s">
        <v>194</v>
      </c>
    </row>
    <row r="86" spans="1:3" ht="12">
      <c r="A86" s="74" t="s">
        <v>197</v>
      </c>
      <c r="B86" s="56" t="s">
        <v>195</v>
      </c>
      <c r="C86" s="3" t="s">
        <v>196</v>
      </c>
    </row>
  </sheetData>
  <mergeCells count="11">
    <mergeCell ref="D2:D3"/>
    <mergeCell ref="C2:C3"/>
    <mergeCell ref="B2:B3"/>
    <mergeCell ref="A2:A3"/>
    <mergeCell ref="E2:E3"/>
    <mergeCell ref="I2:I3"/>
    <mergeCell ref="N2:N3"/>
    <mergeCell ref="M2:M3"/>
    <mergeCell ref="L2:L3"/>
    <mergeCell ref="K2:K3"/>
    <mergeCell ref="J2:J3"/>
  </mergeCells>
  <printOptions horizontalCentered="1"/>
  <pageMargins left="0.1968503937007874" right="0.1968503937007874" top="0.5905511811023623" bottom="0.3937007874015748" header="0.7874015748031497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Tiit Kaal</cp:lastModifiedBy>
  <cp:lastPrinted>2006-04-18T05:34:46Z</cp:lastPrinted>
  <dcterms:created xsi:type="dcterms:W3CDTF">2006-04-06T06:02:04Z</dcterms:created>
  <dcterms:modified xsi:type="dcterms:W3CDTF">2006-04-18T05:54:19Z</dcterms:modified>
  <cp:category/>
  <cp:version/>
  <cp:contentType/>
  <cp:contentStatus/>
</cp:coreProperties>
</file>